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32" documentId="13_ncr:1_{260898B1-4242-7B4F-A206-82B2185A6E89}" xr6:coauthVersionLast="45" xr6:coauthVersionMax="45" xr10:uidLastSave="{C0FE06F2-004A-B74C-B043-991CF32AA2A8}"/>
  <bookViews>
    <workbookView xWindow="1040" yWindow="460" windowWidth="27760" windowHeight="1754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cases" sheetId="16" r:id="rId13"/>
    <sheet name="Days since 100 cases small" sheetId="23" r:id="rId14"/>
    <sheet name="Days since 100 cases Log" sheetId="19" r:id="rId15"/>
    <sheet name="Days since 100 cases Log small" sheetId="24" r:id="rId16"/>
    <sheet name="Days to double" sheetId="10" r:id="rId17"/>
    <sheet name="Growth Factor" sheetId="17" r:id="rId18"/>
    <sheet name="Active Cases" sheetId="6" r:id="rId19"/>
    <sheet name="National Infections Without NSW" sheetId="7" r:id="rId20"/>
    <sheet name="Configuration" sheetId="13" r:id="rId2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A4" i="2" l="1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A29" i="2"/>
  <c r="CA30" i="2"/>
  <c r="CA31" i="2"/>
  <c r="CA32" i="2"/>
  <c r="CA33" i="2"/>
  <c r="CA34" i="2"/>
  <c r="CA35" i="2"/>
  <c r="CA36" i="2"/>
  <c r="CA37" i="2"/>
  <c r="CA38" i="2"/>
  <c r="CA39" i="2"/>
  <c r="CA40" i="2"/>
  <c r="CA41" i="2"/>
  <c r="CA42" i="2"/>
  <c r="CA43" i="2"/>
  <c r="CA44" i="2"/>
  <c r="CA45" i="2"/>
  <c r="CA46" i="2"/>
  <c r="CA47" i="2"/>
  <c r="CA48" i="2"/>
  <c r="BR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A86" i="2"/>
  <c r="Z86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49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8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CB86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2" i="2"/>
  <c r="CA93" i="2"/>
  <c r="CA94" i="2"/>
  <c r="CA95" i="2"/>
  <c r="CA96" i="2"/>
  <c r="CA97" i="2"/>
  <c r="CA98" i="2"/>
  <c r="CA99" i="2"/>
  <c r="CA100" i="2"/>
  <c r="CA3" i="2"/>
  <c r="CA2" i="2"/>
  <c r="BY4" i="2"/>
  <c r="BY5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Y29" i="2"/>
  <c r="BY30" i="2"/>
  <c r="BY31" i="2"/>
  <c r="BY32" i="2"/>
  <c r="BY33" i="2"/>
  <c r="BY34" i="2"/>
  <c r="BY35" i="2"/>
  <c r="BY36" i="2"/>
  <c r="BY37" i="2"/>
  <c r="BY38" i="2"/>
  <c r="BY39" i="2"/>
  <c r="BY40" i="2"/>
  <c r="BY41" i="2"/>
  <c r="BY42" i="2"/>
  <c r="BY43" i="2"/>
  <c r="BY44" i="2"/>
  <c r="BY45" i="2"/>
  <c r="BY46" i="2"/>
  <c r="BY47" i="2"/>
  <c r="BY48" i="2"/>
  <c r="BY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3" i="2"/>
  <c r="BZ4" i="2"/>
  <c r="BZ5" i="2"/>
  <c r="BZ6" i="2"/>
  <c r="BZ7" i="2"/>
  <c r="BZ8" i="2"/>
  <c r="BZ9" i="2"/>
  <c r="BZ10" i="2"/>
  <c r="BZ11" i="2"/>
  <c r="BZ12" i="2"/>
  <c r="BZ13" i="2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BZ29" i="2"/>
  <c r="BZ30" i="2"/>
  <c r="BZ31" i="2"/>
  <c r="BZ32" i="2"/>
  <c r="BZ33" i="2"/>
  <c r="BZ34" i="2"/>
  <c r="BZ35" i="2"/>
  <c r="BZ36" i="2"/>
  <c r="BZ37" i="2"/>
  <c r="BZ38" i="2"/>
  <c r="BZ39" i="2"/>
  <c r="BZ40" i="2"/>
  <c r="BZ41" i="2"/>
  <c r="BZ42" i="2"/>
  <c r="BZ43" i="2"/>
  <c r="BZ44" i="2"/>
  <c r="BZ45" i="2"/>
  <c r="BZ46" i="2"/>
  <c r="BZ47" i="2"/>
  <c r="BZ48" i="2"/>
  <c r="A78" i="2"/>
  <c r="A74" i="2"/>
  <c r="Z74" i="2"/>
  <c r="A100" i="2"/>
  <c r="Z100" i="2"/>
  <c r="A99" i="2"/>
  <c r="A98" i="2"/>
  <c r="Z98" i="2"/>
  <c r="A97" i="2"/>
  <c r="Z97" i="2"/>
  <c r="A96" i="2"/>
  <c r="Z96" i="2"/>
  <c r="A95" i="2"/>
  <c r="Z95" i="2"/>
  <c r="A94" i="2"/>
  <c r="Z94" i="2"/>
  <c r="A93" i="2"/>
  <c r="A92" i="2"/>
  <c r="Z92" i="2"/>
  <c r="A91" i="2"/>
  <c r="Z91" i="2"/>
  <c r="A90" i="2"/>
  <c r="Z90" i="2"/>
  <c r="A89" i="2"/>
  <c r="Z89" i="2"/>
  <c r="A88" i="2"/>
  <c r="B88" i="2"/>
  <c r="A87" i="2"/>
  <c r="Z87" i="2"/>
  <c r="A85" i="2"/>
  <c r="A84" i="2"/>
  <c r="Z84" i="2"/>
  <c r="A83" i="2"/>
  <c r="A82" i="2"/>
  <c r="AA82" i="2"/>
  <c r="A81" i="2"/>
  <c r="A80" i="2"/>
  <c r="Z80" i="2"/>
  <c r="A79" i="2"/>
  <c r="Z79" i="2"/>
  <c r="AF80" i="2"/>
  <c r="Z78" i="2"/>
  <c r="A77" i="2"/>
  <c r="Z77" i="2"/>
  <c r="A76" i="2"/>
  <c r="Z76" i="2"/>
  <c r="A75" i="2"/>
  <c r="Z75" i="2"/>
  <c r="CG90" i="2"/>
  <c r="CO90" i="2"/>
  <c r="CT90" i="2"/>
  <c r="DA90" i="2"/>
  <c r="CC91" i="2"/>
  <c r="CH91" i="2"/>
  <c r="CK91" i="2"/>
  <c r="CS91" i="2"/>
  <c r="CX91" i="2"/>
  <c r="A3" i="2"/>
  <c r="A4" i="2"/>
  <c r="O4" i="2"/>
  <c r="O5" i="2"/>
  <c r="O6" i="2"/>
  <c r="O7" i="2"/>
  <c r="O8" i="2"/>
  <c r="A5" i="2"/>
  <c r="A6" i="2"/>
  <c r="A7" i="2"/>
  <c r="A8" i="2"/>
  <c r="A9" i="2"/>
  <c r="A10" i="2"/>
  <c r="A11" i="2"/>
  <c r="A12" i="2"/>
  <c r="AX12" i="2"/>
  <c r="A13" i="2"/>
  <c r="A14" i="2"/>
  <c r="A15" i="2"/>
  <c r="A16" i="2"/>
  <c r="Z16" i="2"/>
  <c r="A17" i="2"/>
  <c r="A18" i="2"/>
  <c r="A19" i="2"/>
  <c r="A20" i="2"/>
  <c r="AA20" i="2"/>
  <c r="A21" i="2"/>
  <c r="A22" i="2"/>
  <c r="A23" i="2"/>
  <c r="A24" i="2"/>
  <c r="AB24" i="2"/>
  <c r="A25" i="2"/>
  <c r="AA25" i="2"/>
  <c r="A26" i="2"/>
  <c r="A27" i="2"/>
  <c r="A28" i="2"/>
  <c r="A29" i="2"/>
  <c r="A30" i="2"/>
  <c r="A31" i="2"/>
  <c r="A32" i="2"/>
  <c r="AA32" i="2"/>
  <c r="A33" i="2"/>
  <c r="A34" i="2"/>
  <c r="A35" i="2"/>
  <c r="A36" i="2"/>
  <c r="A37" i="2"/>
  <c r="A38" i="2"/>
  <c r="A39" i="2"/>
  <c r="A40" i="2"/>
  <c r="Z40" i="2"/>
  <c r="A41" i="2"/>
  <c r="A42" i="2"/>
  <c r="A43" i="2"/>
  <c r="A44" i="2"/>
  <c r="AB44" i="2"/>
  <c r="A45" i="2"/>
  <c r="A46" i="2"/>
  <c r="A47" i="2"/>
  <c r="A48" i="2"/>
  <c r="AA48" i="2"/>
  <c r="A69" i="2"/>
  <c r="Z69" i="2"/>
  <c r="A68" i="2"/>
  <c r="A67" i="2"/>
  <c r="A66" i="2"/>
  <c r="Z66" i="2"/>
  <c r="A65" i="2"/>
  <c r="A64" i="2"/>
  <c r="A63" i="2"/>
  <c r="AA63" i="2"/>
  <c r="A62" i="2"/>
  <c r="AA62" i="2"/>
  <c r="A61" i="2"/>
  <c r="A60" i="2"/>
  <c r="A59" i="2"/>
  <c r="A58" i="2"/>
  <c r="A57" i="2"/>
  <c r="A56" i="2"/>
  <c r="A55" i="2"/>
  <c r="A54" i="2"/>
  <c r="Z54" i="2"/>
  <c r="A53" i="2"/>
  <c r="Z53" i="2"/>
  <c r="A52" i="2"/>
  <c r="A51" i="2"/>
  <c r="A50" i="2"/>
  <c r="Z50" i="2"/>
  <c r="AF51" i="2"/>
  <c r="A49" i="2"/>
  <c r="A70" i="2"/>
  <c r="A71" i="2"/>
  <c r="A72" i="2"/>
  <c r="Z72" i="2"/>
  <c r="A73" i="2"/>
  <c r="Z73" i="2"/>
  <c r="V71" i="14"/>
  <c r="V72" i="14"/>
  <c r="V73" i="14"/>
  <c r="K86" i="2"/>
  <c r="K90" i="2"/>
  <c r="K91" i="2"/>
  <c r="K92" i="2"/>
  <c r="Q86" i="2"/>
  <c r="Q90" i="2"/>
  <c r="Q91" i="2"/>
  <c r="Q92" i="2"/>
  <c r="Q93" i="2"/>
  <c r="Q94" i="2"/>
  <c r="Q97" i="2"/>
  <c r="Q98" i="2"/>
  <c r="Q99" i="2"/>
  <c r="Q100" i="2"/>
  <c r="T86" i="2"/>
  <c r="T90" i="2"/>
  <c r="T91" i="2"/>
  <c r="T92" i="2"/>
  <c r="T94" i="2"/>
  <c r="W86" i="2"/>
  <c r="W90" i="2"/>
  <c r="W91" i="2"/>
  <c r="W92" i="2"/>
  <c r="B86" i="2"/>
  <c r="B89" i="2"/>
  <c r="B90" i="2"/>
  <c r="B91" i="2"/>
  <c r="B92" i="2"/>
  <c r="B94" i="2"/>
  <c r="B97" i="2"/>
  <c r="B98" i="2"/>
  <c r="B100" i="2"/>
  <c r="H3" i="2"/>
  <c r="E86" i="2"/>
  <c r="E90" i="2"/>
  <c r="E91" i="2"/>
  <c r="E92" i="2"/>
  <c r="E94" i="2"/>
  <c r="E95" i="2"/>
  <c r="E97" i="2"/>
  <c r="E98" i="2"/>
  <c r="E99" i="2"/>
  <c r="E100" i="2"/>
  <c r="H86" i="2"/>
  <c r="H90" i="2"/>
  <c r="H91" i="2"/>
  <c r="H92" i="2"/>
  <c r="H94" i="2"/>
  <c r="H96" i="2"/>
  <c r="H97" i="2"/>
  <c r="H98" i="2"/>
  <c r="H100" i="2"/>
  <c r="K94" i="2"/>
  <c r="K97" i="2"/>
  <c r="K98" i="2"/>
  <c r="K100" i="2"/>
  <c r="N86" i="2"/>
  <c r="N90" i="2"/>
  <c r="N91" i="2"/>
  <c r="N92" i="2"/>
  <c r="N94" i="2"/>
  <c r="N97" i="2"/>
  <c r="N98" i="2"/>
  <c r="N100" i="2"/>
  <c r="T97" i="2"/>
  <c r="T98" i="2"/>
  <c r="T100" i="2"/>
  <c r="W94" i="2"/>
  <c r="W95" i="2"/>
  <c r="W97" i="2"/>
  <c r="W98" i="2"/>
  <c r="W100" i="2"/>
  <c r="B87" i="2"/>
  <c r="B93" i="2"/>
  <c r="B95" i="2"/>
  <c r="B96" i="2"/>
  <c r="B99" i="2"/>
  <c r="E87" i="2"/>
  <c r="E88" i="2"/>
  <c r="E89" i="2"/>
  <c r="E93" i="2"/>
  <c r="E96" i="2"/>
  <c r="H87" i="2"/>
  <c r="H88" i="2"/>
  <c r="H89" i="2"/>
  <c r="H93" i="2"/>
  <c r="H95" i="2"/>
  <c r="H99" i="2"/>
  <c r="K87" i="2"/>
  <c r="K88" i="2"/>
  <c r="K89" i="2"/>
  <c r="K93" i="2"/>
  <c r="K95" i="2"/>
  <c r="K96" i="2"/>
  <c r="K99" i="2"/>
  <c r="N87" i="2"/>
  <c r="N88" i="2"/>
  <c r="N89" i="2"/>
  <c r="N93" i="2"/>
  <c r="N95" i="2"/>
  <c r="N96" i="2"/>
  <c r="N99" i="2"/>
  <c r="Q87" i="2"/>
  <c r="Q88" i="2"/>
  <c r="Q89" i="2"/>
  <c r="Q95" i="2"/>
  <c r="Q96" i="2"/>
  <c r="T87" i="2"/>
  <c r="T88" i="2"/>
  <c r="T89" i="2"/>
  <c r="T93" i="2"/>
  <c r="T95" i="2"/>
  <c r="T96" i="2"/>
  <c r="T99" i="2"/>
  <c r="W87" i="2"/>
  <c r="W88" i="2"/>
  <c r="W89" i="2"/>
  <c r="W93" i="2"/>
  <c r="W96" i="2"/>
  <c r="W99" i="2"/>
  <c r="DL3" i="2"/>
  <c r="DL4" i="2"/>
  <c r="DL5" i="2"/>
  <c r="DL6" i="2"/>
  <c r="DL7" i="2"/>
  <c r="DL8" i="2"/>
  <c r="DL9" i="2"/>
  <c r="DL10" i="2"/>
  <c r="DL11" i="2"/>
  <c r="DL12" i="2"/>
  <c r="DL13" i="2"/>
  <c r="DL14" i="2"/>
  <c r="DL15" i="2"/>
  <c r="DL16" i="2"/>
  <c r="DL17" i="2"/>
  <c r="DL18" i="2"/>
  <c r="DL19" i="2"/>
  <c r="DL20" i="2"/>
  <c r="DL21" i="2"/>
  <c r="DL22" i="2"/>
  <c r="DL23" i="2"/>
  <c r="DL24" i="2"/>
  <c r="DL25" i="2"/>
  <c r="DL26" i="2"/>
  <c r="DL27" i="2"/>
  <c r="DL28" i="2"/>
  <c r="DL29" i="2"/>
  <c r="DL30" i="2"/>
  <c r="DL31" i="2"/>
  <c r="DL32" i="2"/>
  <c r="DL33" i="2"/>
  <c r="DL34" i="2"/>
  <c r="DL35" i="2"/>
  <c r="DL36" i="2"/>
  <c r="DL37" i="2"/>
  <c r="DL38" i="2"/>
  <c r="DL39" i="2"/>
  <c r="DL40" i="2"/>
  <c r="DL41" i="2"/>
  <c r="DL42" i="2"/>
  <c r="DL43" i="2"/>
  <c r="DL44" i="2"/>
  <c r="DL45" i="2"/>
  <c r="DL46" i="2"/>
  <c r="DL47" i="2"/>
  <c r="DL48" i="2"/>
  <c r="DL49" i="2"/>
  <c r="DL50" i="2"/>
  <c r="DL51" i="2"/>
  <c r="DL52" i="2"/>
  <c r="DL53" i="2"/>
  <c r="DL54" i="2"/>
  <c r="DL55" i="2"/>
  <c r="DL56" i="2"/>
  <c r="DL57" i="2"/>
  <c r="DL58" i="2"/>
  <c r="DL59" i="2"/>
  <c r="DL60" i="2"/>
  <c r="DL61" i="2"/>
  <c r="DL62" i="2"/>
  <c r="DL63" i="2"/>
  <c r="DL64" i="2"/>
  <c r="DL65" i="2"/>
  <c r="DL66" i="2"/>
  <c r="DL67" i="2"/>
  <c r="DL68" i="2"/>
  <c r="DL69" i="2"/>
  <c r="DL70" i="2"/>
  <c r="DL71" i="2"/>
  <c r="DL72" i="2"/>
  <c r="DL73" i="2"/>
  <c r="DL74" i="2"/>
  <c r="DL75" i="2"/>
  <c r="DL76" i="2"/>
  <c r="DL77" i="2"/>
  <c r="DL78" i="2"/>
  <c r="DL79" i="2"/>
  <c r="DL80" i="2"/>
  <c r="DL81" i="2"/>
  <c r="DL82" i="2"/>
  <c r="DL83" i="2"/>
  <c r="DL84" i="2"/>
  <c r="DL85" i="2"/>
  <c r="DL86" i="2"/>
  <c r="DP86" i="2" a="1"/>
  <c r="DP86" i="2"/>
  <c r="DQ86" i="2" a="1"/>
  <c r="DQ86" i="2"/>
  <c r="DR86" i="2" a="1"/>
  <c r="DR86" i="2"/>
  <c r="DT86" i="2" a="1"/>
  <c r="DT86" i="2"/>
  <c r="DL90" i="2"/>
  <c r="DL91" i="2"/>
  <c r="DO91" i="2" a="1"/>
  <c r="DO91" i="2"/>
  <c r="DL92" i="2"/>
  <c r="DM92" i="2" a="1"/>
  <c r="DM92" i="2"/>
  <c r="DN92" i="2" a="1"/>
  <c r="DN92" i="2"/>
  <c r="DO92" i="2" a="1"/>
  <c r="DO92" i="2"/>
  <c r="DP92" i="2" a="1"/>
  <c r="DP92" i="2"/>
  <c r="DR92" i="2" a="1"/>
  <c r="DR92" i="2"/>
  <c r="DS92" i="2" a="1"/>
  <c r="DS92" i="2"/>
  <c r="DL94" i="2"/>
  <c r="DR94" i="2" a="1"/>
  <c r="DR94" i="2"/>
  <c r="DL95" i="2"/>
  <c r="DL97" i="2"/>
  <c r="DL98" i="2"/>
  <c r="DL100" i="2"/>
  <c r="DM100" i="2" a="1"/>
  <c r="DM100" i="2"/>
  <c r="DN100" i="2" a="1"/>
  <c r="DN100" i="2"/>
  <c r="DO100" i="2" a="1"/>
  <c r="DO100" i="2"/>
  <c r="DP100" i="2" a="1"/>
  <c r="DP100" i="2"/>
  <c r="DT100" i="2" a="1"/>
  <c r="DT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Q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Q85" i="14"/>
  <c r="P86" i="14"/>
  <c r="Q86" i="14"/>
  <c r="P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6" i="14"/>
  <c r="Q77" i="14"/>
  <c r="Q82" i="14"/>
  <c r="Q83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L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I3" i="2"/>
  <c r="C3" i="2"/>
  <c r="AW3" i="2"/>
  <c r="AH100" i="2"/>
  <c r="O3" i="2"/>
  <c r="AA87" i="2"/>
  <c r="AA86" i="2"/>
  <c r="AA85" i="2"/>
  <c r="AA84" i="2"/>
  <c r="AA79" i="2"/>
  <c r="AA77" i="2"/>
  <c r="AA76" i="2"/>
  <c r="AA75" i="2"/>
  <c r="AA71" i="2"/>
  <c r="AA70" i="2"/>
  <c r="AA65" i="2"/>
  <c r="AA64" i="2"/>
  <c r="AA59" i="2"/>
  <c r="AA56" i="2"/>
  <c r="AA55" i="2"/>
  <c r="AA49" i="2"/>
  <c r="AA47" i="2"/>
  <c r="AA46" i="2"/>
  <c r="AA39" i="2"/>
  <c r="AA38" i="2"/>
  <c r="AA37" i="2"/>
  <c r="AA36" i="2"/>
  <c r="AA31" i="2"/>
  <c r="AA30" i="2"/>
  <c r="AA24" i="2"/>
  <c r="AA23" i="2"/>
  <c r="AA21" i="2"/>
  <c r="AA16" i="2"/>
  <c r="AA15" i="2"/>
  <c r="AA14" i="2"/>
  <c r="AA7" i="2"/>
  <c r="AA6" i="2"/>
  <c r="AA5" i="2"/>
  <c r="AA74" i="2"/>
  <c r="AA78" i="2"/>
  <c r="AA83" i="2"/>
  <c r="AA80" i="2"/>
  <c r="AD86" i="2"/>
  <c r="AB87" i="2"/>
  <c r="AB86" i="2"/>
  <c r="AB85" i="2"/>
  <c r="AB84" i="2"/>
  <c r="AB79" i="2"/>
  <c r="AB77" i="2"/>
  <c r="AB76" i="2"/>
  <c r="AB71" i="2"/>
  <c r="AB70" i="2"/>
  <c r="AB65" i="2"/>
  <c r="AB64" i="2"/>
  <c r="AB63" i="2"/>
  <c r="AB56" i="2"/>
  <c r="AB55" i="2"/>
  <c r="AB49" i="2"/>
  <c r="AB47" i="2"/>
  <c r="AB46" i="2"/>
  <c r="AB39" i="2"/>
  <c r="AB38" i="2"/>
  <c r="AB37" i="2"/>
  <c r="AB31" i="2"/>
  <c r="AB30" i="2"/>
  <c r="AB28" i="2"/>
  <c r="AB23" i="2"/>
  <c r="AB21" i="2"/>
  <c r="AB16" i="2"/>
  <c r="AB15" i="2"/>
  <c r="AB14" i="2"/>
  <c r="AB7" i="2"/>
  <c r="AB6" i="2"/>
  <c r="AB5" i="2"/>
  <c r="AB78" i="2"/>
  <c r="AB83" i="2"/>
  <c r="AB82" i="2"/>
  <c r="AB81" i="2"/>
  <c r="AB80" i="2"/>
  <c r="AE86" i="2"/>
  <c r="I86" i="2"/>
  <c r="I87" i="2"/>
  <c r="F86" i="2"/>
  <c r="L4" i="2"/>
  <c r="L5" i="2"/>
  <c r="L6" i="2"/>
  <c r="L7" i="2"/>
  <c r="AT100" i="2"/>
  <c r="U86" i="2"/>
  <c r="U87" i="2"/>
  <c r="U88" i="2"/>
  <c r="U90" i="2"/>
  <c r="U91" i="2"/>
  <c r="U92" i="2"/>
  <c r="U94" i="2"/>
  <c r="U97" i="2"/>
  <c r="U98" i="2"/>
  <c r="U100" i="2"/>
  <c r="Y86" i="2"/>
  <c r="J4" i="2"/>
  <c r="J5" i="2"/>
  <c r="J6" i="2"/>
  <c r="J7" i="2"/>
  <c r="J8" i="2"/>
  <c r="J86" i="2"/>
  <c r="R86" i="2"/>
  <c r="R87" i="2"/>
  <c r="C86" i="2"/>
  <c r="S86" i="2"/>
  <c r="S87" i="2"/>
  <c r="M86" i="2"/>
  <c r="G86" i="2"/>
  <c r="G87" i="2"/>
  <c r="D86" i="2"/>
  <c r="V86" i="2"/>
  <c r="V87" i="2"/>
  <c r="X86" i="2"/>
  <c r="L86" i="2"/>
  <c r="L87" i="2"/>
  <c r="O86" i="2"/>
  <c r="P86" i="2"/>
  <c r="P87" i="2"/>
  <c r="AP100" i="2"/>
  <c r="P89" i="2"/>
  <c r="P90" i="2"/>
  <c r="P91" i="2"/>
  <c r="P92" i="2"/>
  <c r="P94" i="2"/>
  <c r="P97" i="2"/>
  <c r="P98" i="2"/>
  <c r="P100" i="2"/>
  <c r="X88" i="2"/>
  <c r="X90" i="2"/>
  <c r="X91" i="2"/>
  <c r="X92" i="2"/>
  <c r="X94" i="2"/>
  <c r="AA95" i="2"/>
  <c r="AA94" i="2"/>
  <c r="AA92" i="2"/>
  <c r="AA91" i="2"/>
  <c r="AA90" i="2"/>
  <c r="AD90" i="2"/>
  <c r="AD91" i="2"/>
  <c r="AD92" i="2"/>
  <c r="AD94" i="2"/>
  <c r="AB92" i="2"/>
  <c r="AB91" i="2"/>
  <c r="AB90" i="2"/>
  <c r="AE89" i="2"/>
  <c r="AE90" i="2"/>
  <c r="AE91" i="2"/>
  <c r="AE92" i="2"/>
  <c r="AB94" i="2"/>
  <c r="AE94" i="2"/>
  <c r="AO95" i="2"/>
  <c r="I88" i="2"/>
  <c r="I90" i="2"/>
  <c r="I91" i="2"/>
  <c r="I92" i="2"/>
  <c r="I94" i="2"/>
  <c r="Y90" i="2"/>
  <c r="Y91" i="2"/>
  <c r="Y92" i="2"/>
  <c r="Y94" i="2"/>
  <c r="AP95" i="2"/>
  <c r="J88" i="2"/>
  <c r="J89" i="2"/>
  <c r="J90" i="2"/>
  <c r="J91" i="2"/>
  <c r="J92" i="2"/>
  <c r="J94" i="2"/>
  <c r="J95" i="2"/>
  <c r="R88" i="2"/>
  <c r="R90" i="2"/>
  <c r="R91" i="2"/>
  <c r="R92" i="2"/>
  <c r="R94" i="2"/>
  <c r="F88" i="2"/>
  <c r="F90" i="2"/>
  <c r="F91" i="2"/>
  <c r="F92" i="2"/>
  <c r="F94" i="2"/>
  <c r="F95" i="2"/>
  <c r="C88" i="2"/>
  <c r="C90" i="2"/>
  <c r="C91" i="2"/>
  <c r="C92" i="2"/>
  <c r="C94" i="2"/>
  <c r="S88" i="2"/>
  <c r="S90" i="2"/>
  <c r="S91" i="2"/>
  <c r="S92" i="2"/>
  <c r="S94" i="2"/>
  <c r="G88" i="2"/>
  <c r="G90" i="2"/>
  <c r="G91" i="2"/>
  <c r="G92" i="2"/>
  <c r="D88" i="2"/>
  <c r="D89" i="2"/>
  <c r="D90" i="2"/>
  <c r="D91" i="2"/>
  <c r="D92" i="2"/>
  <c r="D94" i="2"/>
  <c r="D95" i="2"/>
  <c r="L88" i="2"/>
  <c r="L89" i="2"/>
  <c r="L90" i="2"/>
  <c r="L91" i="2"/>
  <c r="L92" i="2"/>
  <c r="L94" i="2"/>
  <c r="G94" i="2"/>
  <c r="M90" i="2"/>
  <c r="M91" i="2"/>
  <c r="M92" i="2"/>
  <c r="M94" i="2"/>
  <c r="M95" i="2"/>
  <c r="V89" i="2"/>
  <c r="V90" i="2"/>
  <c r="V91" i="2"/>
  <c r="V92" i="2"/>
  <c r="V94" i="2"/>
  <c r="AU95" i="2"/>
  <c r="O89" i="2"/>
  <c r="O90" i="2"/>
  <c r="O91" i="2"/>
  <c r="O92" i="2"/>
  <c r="O94" i="2"/>
  <c r="AF87" i="2"/>
  <c r="AO87" i="2"/>
  <c r="AX87" i="2"/>
  <c r="AI87" i="2"/>
  <c r="AQ87" i="2"/>
  <c r="M97" i="2"/>
  <c r="M98" i="2"/>
  <c r="M99" i="2"/>
  <c r="M100" i="2"/>
  <c r="AL94" i="2"/>
  <c r="AM94" i="2"/>
  <c r="AU94" i="2"/>
  <c r="AF94" i="2"/>
  <c r="AN94" i="2"/>
  <c r="AV94" i="2"/>
  <c r="AG94" i="2"/>
  <c r="AO94" i="2"/>
  <c r="AH94" i="2"/>
  <c r="AP94" i="2"/>
  <c r="AX94" i="2"/>
  <c r="AI94" i="2"/>
  <c r="AQ94" i="2"/>
  <c r="BA94" i="2"/>
  <c r="AJ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AF86" i="2"/>
  <c r="AN86" i="2"/>
  <c r="AQ86" i="2"/>
  <c r="AR86" i="2"/>
  <c r="AV86" i="2"/>
  <c r="AF78" i="2"/>
  <c r="AA100" i="2"/>
  <c r="AA99" i="2"/>
  <c r="AA98" i="2"/>
  <c r="AA97" i="2"/>
  <c r="AA96" i="2"/>
  <c r="AD96" i="2"/>
  <c r="AD97" i="2"/>
  <c r="AD98" i="2"/>
  <c r="AD99" i="2"/>
  <c r="AD100" i="2"/>
  <c r="AB100" i="2"/>
  <c r="AB98" i="2"/>
  <c r="AB97" i="2"/>
  <c r="AB96" i="2"/>
  <c r="AE96" i="2"/>
  <c r="AE97" i="2"/>
  <c r="AE98" i="2"/>
  <c r="AE99" i="2"/>
  <c r="AE100" i="2"/>
  <c r="AL100" i="2"/>
  <c r="AU93" i="2"/>
  <c r="AX77" i="2"/>
  <c r="AF77" i="2"/>
  <c r="R96" i="2"/>
  <c r="R97" i="2"/>
  <c r="R98" i="2"/>
  <c r="R100" i="2"/>
  <c r="F96" i="2"/>
  <c r="F97" i="2"/>
  <c r="F98" i="2"/>
  <c r="F100" i="2"/>
  <c r="AI100" i="2"/>
  <c r="AQ100" i="2"/>
  <c r="C96" i="2"/>
  <c r="C97" i="2"/>
  <c r="C98" i="2"/>
  <c r="C100" i="2"/>
  <c r="S95" i="2"/>
  <c r="S96" i="2"/>
  <c r="S97" i="2"/>
  <c r="S98" i="2"/>
  <c r="S99" i="2"/>
  <c r="S100" i="2"/>
  <c r="AR100" i="2"/>
  <c r="BA100" i="2"/>
  <c r="D96" i="2"/>
  <c r="D97" i="2"/>
  <c r="D98" i="2"/>
  <c r="D99" i="2"/>
  <c r="D100" i="2"/>
  <c r="L96" i="2"/>
  <c r="L97" i="2"/>
  <c r="L98" i="2"/>
  <c r="L100" i="2"/>
  <c r="G96" i="2"/>
  <c r="G97" i="2"/>
  <c r="G98" i="2"/>
  <c r="G100" i="2"/>
  <c r="AJ100" i="2"/>
  <c r="AK100" i="2"/>
  <c r="AS100" i="2"/>
  <c r="V96" i="2"/>
  <c r="V97" i="2"/>
  <c r="V98" i="2"/>
  <c r="V100" i="2"/>
  <c r="AM100" i="2"/>
  <c r="AU100" i="2"/>
  <c r="O96" i="2"/>
  <c r="O97" i="2"/>
  <c r="O98" i="2"/>
  <c r="O100" i="2"/>
  <c r="AF100" i="2"/>
  <c r="AV100" i="2"/>
  <c r="I96" i="2"/>
  <c r="I97" i="2"/>
  <c r="I98" i="2"/>
  <c r="I100" i="2"/>
  <c r="Y96" i="2"/>
  <c r="Y97" i="2"/>
  <c r="Y98" i="2"/>
  <c r="Y99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G100" i="2"/>
  <c r="AW99" i="2"/>
  <c r="AV91" i="2"/>
  <c r="AQ91" i="2"/>
  <c r="AB75" i="2"/>
  <c r="AB74" i="2"/>
  <c r="X96" i="2"/>
  <c r="X97" i="2"/>
  <c r="X98" i="2"/>
  <c r="X99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DN99" i="2" a="1"/>
  <c r="DN99" i="2"/>
  <c r="AS95" i="2"/>
  <c r="P3" i="2"/>
  <c r="D3" i="2"/>
  <c r="AX3" i="2"/>
  <c r="DS100" i="2" a="1"/>
  <c r="DS100" i="2"/>
  <c r="AO100" i="2"/>
  <c r="J96" i="2"/>
  <c r="J97" i="2"/>
  <c r="J98" i="2"/>
  <c r="J99" i="2"/>
  <c r="J100" i="2"/>
  <c r="AN100" i="2"/>
  <c r="AX100" i="2"/>
  <c r="AW100" i="2"/>
  <c r="X3" i="2"/>
  <c r="DM86" i="2" a="1"/>
  <c r="DM86" i="2"/>
  <c r="DQ95" i="2" a="1"/>
  <c r="DQ95" i="2"/>
  <c r="AB51" i="2"/>
  <c r="AT91" i="2"/>
  <c r="AI91" i="2"/>
  <c r="AN91" i="2"/>
  <c r="AT99" i="2"/>
  <c r="DN91" i="2" a="1"/>
  <c r="DN91" i="2"/>
  <c r="AA26" i="2"/>
  <c r="DR99" i="2" a="1"/>
  <c r="DR99" i="2"/>
  <c r="AL91" i="2"/>
  <c r="AX91" i="2"/>
  <c r="AF91" i="2"/>
  <c r="AB67" i="2"/>
  <c r="DM91" i="2" a="1"/>
  <c r="DM91" i="2"/>
  <c r="DO99" i="2" a="1"/>
  <c r="DO99" i="2"/>
  <c r="AS91" i="2"/>
  <c r="AP91" i="2"/>
  <c r="AU91" i="2"/>
  <c r="AP99" i="2"/>
  <c r="AH91" i="2"/>
  <c r="AJ91" i="2"/>
  <c r="AK91" i="2"/>
  <c r="AM91" i="2"/>
  <c r="AA51" i="2"/>
  <c r="DT91" i="2" a="1"/>
  <c r="DT91" i="2"/>
  <c r="AR91" i="2"/>
  <c r="AW91" i="2"/>
  <c r="BA99" i="2"/>
  <c r="AN99" i="2"/>
  <c r="AB59" i="2"/>
  <c r="DS91" i="2" a="1"/>
  <c r="DS91" i="2"/>
  <c r="DS86" i="2" a="1"/>
  <c r="DS86" i="2"/>
  <c r="AO91" i="2"/>
  <c r="AI99" i="2"/>
  <c r="AK99" i="2"/>
  <c r="DQ91" i="2" a="1"/>
  <c r="DQ91" i="2"/>
  <c r="BA91" i="2"/>
  <c r="AG91" i="2"/>
  <c r="DP91" i="2" a="1"/>
  <c r="DP91" i="2"/>
  <c r="AS90" i="2"/>
  <c r="AU98" i="2"/>
  <c r="AP90" i="2"/>
  <c r="DT98" i="2" a="1"/>
  <c r="DT98" i="2"/>
  <c r="AU90" i="2"/>
  <c r="AF98" i="2"/>
  <c r="AS98" i="2"/>
  <c r="DQ100" i="2" a="1"/>
  <c r="DQ100" i="2"/>
  <c r="DT92" i="2" a="1"/>
  <c r="DT92" i="2"/>
  <c r="DN90" i="2" a="1"/>
  <c r="DN90" i="2"/>
  <c r="AX98" i="2"/>
  <c r="DS98" i="2" a="1"/>
  <c r="DS98" i="2"/>
  <c r="AM98" i="2"/>
  <c r="DP98" i="2" a="1"/>
  <c r="DP98" i="2"/>
  <c r="AH90" i="2"/>
  <c r="AI90" i="2"/>
  <c r="AJ90" i="2"/>
  <c r="AK90" i="2"/>
  <c r="AM90" i="2"/>
  <c r="AB60" i="2"/>
  <c r="DM90" i="2" a="1"/>
  <c r="DM90" i="2"/>
  <c r="DR98" i="2" a="1"/>
  <c r="DR98" i="2"/>
  <c r="BA90" i="2"/>
  <c r="AW90" i="2"/>
  <c r="AT90" i="2"/>
  <c r="AR98" i="2"/>
  <c r="AR90" i="2"/>
  <c r="AO90" i="2"/>
  <c r="AL90" i="2"/>
  <c r="DT90" i="2" a="1"/>
  <c r="DT90" i="2"/>
  <c r="DO98" i="2" a="1"/>
  <c r="DO98" i="2"/>
  <c r="AP98" i="2"/>
  <c r="AG90" i="2"/>
  <c r="DR90" i="2" a="1"/>
  <c r="DR90" i="2"/>
  <c r="AH98" i="2"/>
  <c r="AI98" i="2"/>
  <c r="AJ98" i="2"/>
  <c r="AK98" i="2"/>
  <c r="AW98" i="2"/>
  <c r="AQ90" i="2"/>
  <c r="AV90" i="2"/>
  <c r="AQ98" i="2"/>
  <c r="DQ90" i="2" a="1"/>
  <c r="DQ90" i="2"/>
  <c r="AT98" i="2"/>
  <c r="AN90" i="2"/>
  <c r="DP90" i="2" a="1"/>
  <c r="DP90" i="2"/>
  <c r="AO98" i="2"/>
  <c r="AV98" i="2"/>
  <c r="AN98" i="2"/>
  <c r="DQ98" i="2" a="1"/>
  <c r="DQ98" i="2"/>
  <c r="BA98" i="2"/>
  <c r="BC98" i="2"/>
  <c r="DM98" i="2" a="1"/>
  <c r="DM98" i="2"/>
  <c r="AG98" i="2"/>
  <c r="AL98" i="2"/>
  <c r="DN98" i="2" a="1"/>
  <c r="DN98" i="2"/>
  <c r="AX90" i="2"/>
  <c r="AF90" i="2"/>
  <c r="DO90" i="2" a="1"/>
  <c r="DO90" i="2"/>
  <c r="DM97" i="2" a="1"/>
  <c r="DM97" i="2"/>
  <c r="DP89" i="2" a="1"/>
  <c r="DP89" i="2"/>
  <c r="Z15" i="2"/>
  <c r="AG89" i="2"/>
  <c r="AH89" i="2"/>
  <c r="Z35" i="2"/>
  <c r="AX36" i="2"/>
  <c r="AO97" i="2"/>
  <c r="DO86" i="2" a="1"/>
  <c r="DO86" i="2"/>
  <c r="AO96" i="2"/>
  <c r="DR100" i="2" a="1"/>
  <c r="DR100" i="2"/>
  <c r="DQ92" i="2" a="1"/>
  <c r="DQ92" i="2"/>
  <c r="DR91" i="2" a="1"/>
  <c r="DR91" i="2"/>
  <c r="DS90" i="2" a="1"/>
  <c r="DS90" i="2"/>
  <c r="DN86" i="2" a="1"/>
  <c r="DN86" i="2"/>
  <c r="DP96" i="2" a="1"/>
  <c r="DP96" i="2"/>
  <c r="AA40" i="2"/>
  <c r="AF96" i="2"/>
  <c r="AJ96" i="2"/>
  <c r="AG96" i="2"/>
  <c r="AQ96" i="2"/>
  <c r="AA10" i="2"/>
  <c r="Z23" i="2"/>
  <c r="AL96" i="2"/>
  <c r="DT96" i="2" a="1"/>
  <c r="DT96" i="2"/>
  <c r="AN96" i="2"/>
  <c r="DN96" i="2" a="1"/>
  <c r="DN96" i="2"/>
  <c r="AN88" i="2"/>
  <c r="AM88" i="2"/>
  <c r="AH88" i="2"/>
  <c r="AV96" i="2"/>
  <c r="AS96" i="2"/>
  <c r="AP96" i="2"/>
  <c r="DR96" i="2" a="1"/>
  <c r="DR96" i="2"/>
  <c r="AT96" i="2"/>
  <c r="AH96" i="2"/>
  <c r="AI96" i="2"/>
  <c r="AK96" i="2"/>
  <c r="DQ96" i="2" a="1"/>
  <c r="DQ96" i="2"/>
  <c r="AW96" i="2"/>
  <c r="AU96" i="2"/>
  <c r="AB48" i="2"/>
  <c r="AR96" i="2"/>
  <c r="DS96" i="2" a="1"/>
  <c r="DS96" i="2"/>
  <c r="AX96" i="2"/>
  <c r="AQ88" i="2"/>
  <c r="AM96" i="2"/>
  <c r="AB10" i="2"/>
  <c r="DO96" i="2" a="1"/>
  <c r="DO96" i="2"/>
  <c r="AB40" i="2"/>
  <c r="DM96" i="2" a="1"/>
  <c r="DM96" i="2"/>
  <c r="Z56" i="2"/>
  <c r="Z64" i="2"/>
  <c r="Z46" i="2"/>
  <c r="AF47" i="2"/>
  <c r="Z38" i="2"/>
  <c r="Z31" i="2"/>
  <c r="Z49" i="2"/>
  <c r="Z65" i="2"/>
  <c r="Z37" i="2"/>
  <c r="Z30" i="2"/>
  <c r="AX31" i="2"/>
  <c r="Z8" i="2"/>
  <c r="Z36" i="2"/>
  <c r="AF37" i="2"/>
  <c r="Z22" i="2"/>
  <c r="Z7" i="2"/>
  <c r="Z51" i="2"/>
  <c r="Z28" i="2"/>
  <c r="AX29" i="2"/>
  <c r="Z21" i="2"/>
  <c r="AX22" i="2"/>
  <c r="Z14" i="2"/>
  <c r="AX15" i="2"/>
  <c r="Z6" i="2"/>
  <c r="Z20" i="2"/>
  <c r="AF21" i="2"/>
  <c r="Z5" i="2"/>
  <c r="AB72" i="2"/>
  <c r="Z11" i="2"/>
  <c r="AF12" i="2"/>
  <c r="Z71" i="2"/>
  <c r="Z47" i="2"/>
  <c r="Z39" i="2"/>
  <c r="Z32" i="2"/>
  <c r="Z10" i="2"/>
  <c r="AU89" i="2"/>
  <c r="AV89" i="2"/>
  <c r="AH97" i="2"/>
  <c r="AA22" i="2"/>
  <c r="DO89" i="2" a="1"/>
  <c r="DO89" i="2"/>
  <c r="AY97" i="2"/>
  <c r="DR97" i="2" a="1"/>
  <c r="DR97" i="2"/>
  <c r="AX89" i="2"/>
  <c r="AQ89" i="2"/>
  <c r="DN89" i="2" a="1"/>
  <c r="DN89" i="2"/>
  <c r="AI97" i="2"/>
  <c r="AJ97" i="2"/>
  <c r="AK97" i="2"/>
  <c r="AQ97" i="2"/>
  <c r="AF22" i="2"/>
  <c r="AM89" i="2"/>
  <c r="AN89" i="2"/>
  <c r="AN97" i="2"/>
  <c r="AF89" i="2"/>
  <c r="AB22" i="2"/>
  <c r="AA42" i="2"/>
  <c r="DM89" i="2" a="1"/>
  <c r="DM89" i="2"/>
  <c r="DP97" i="2" a="1"/>
  <c r="DP97" i="2"/>
  <c r="AT97" i="2"/>
  <c r="AG97" i="2"/>
  <c r="DN97" i="2" a="1"/>
  <c r="DN97" i="2"/>
  <c r="AS89" i="2"/>
  <c r="AT89" i="2"/>
  <c r="AX97" i="2"/>
  <c r="AL89" i="2"/>
  <c r="BA89" i="2"/>
  <c r="BC89" i="2"/>
  <c r="DT97" i="2" a="1"/>
  <c r="DT97" i="2"/>
  <c r="DT89" i="2" a="1"/>
  <c r="DT89" i="2"/>
  <c r="DQ97" i="2" a="1"/>
  <c r="DQ97" i="2"/>
  <c r="AU97" i="2"/>
  <c r="AW89" i="2"/>
  <c r="AP89" i="2"/>
  <c r="BA97" i="2"/>
  <c r="AI89" i="2"/>
  <c r="AB42" i="2"/>
  <c r="DS89" i="2" a="1"/>
  <c r="DS89" i="2"/>
  <c r="AW97" i="2"/>
  <c r="AV97" i="2"/>
  <c r="AL97" i="2"/>
  <c r="AR89" i="2"/>
  <c r="AJ89" i="2"/>
  <c r="AK89" i="2"/>
  <c r="AR97" i="2"/>
  <c r="AF97" i="2"/>
  <c r="DR89" i="2" a="1"/>
  <c r="DR89" i="2"/>
  <c r="AM97" i="2"/>
  <c r="DS97" i="2" a="1"/>
  <c r="DS97" i="2"/>
  <c r="DO97" i="2" a="1"/>
  <c r="DO97" i="2"/>
  <c r="AP97" i="2"/>
  <c r="AO89" i="2"/>
  <c r="AS97" i="2"/>
  <c r="DQ89" i="2" a="1"/>
  <c r="DQ89" i="2"/>
  <c r="AO88" i="2"/>
  <c r="AV88" i="2"/>
  <c r="DR88" i="2" a="1"/>
  <c r="DR88" i="2"/>
  <c r="BA88" i="2"/>
  <c r="AT88" i="2"/>
  <c r="AU88" i="2"/>
  <c r="AB62" i="2"/>
  <c r="Z34" i="2"/>
  <c r="DS94" i="2" a="1"/>
  <c r="DS94" i="2"/>
  <c r="AT94" i="2"/>
  <c r="AW94" i="2"/>
  <c r="AR94" i="2"/>
  <c r="DT94" i="2" a="1"/>
  <c r="DT94" i="2"/>
  <c r="DM94" i="2" a="1"/>
  <c r="DM94" i="2"/>
  <c r="DN94" i="2" a="1"/>
  <c r="DN94" i="2"/>
  <c r="DO94" i="2" a="1"/>
  <c r="DO94" i="2"/>
  <c r="DP94" i="2" a="1"/>
  <c r="DP94" i="2"/>
  <c r="DQ94" i="2" a="1"/>
  <c r="DQ94" i="2"/>
  <c r="AX78" i="2"/>
  <c r="Z13" i="2"/>
  <c r="AB13" i="2"/>
  <c r="AA13" i="2"/>
  <c r="Z29" i="2"/>
  <c r="AX30" i="2"/>
  <c r="AB29" i="2"/>
  <c r="AA29" i="2"/>
  <c r="Z57" i="2"/>
  <c r="AX57" i="2"/>
  <c r="AB57" i="2"/>
  <c r="AA57" i="2"/>
  <c r="Z45" i="2"/>
  <c r="AB45" i="2"/>
  <c r="AA45" i="2"/>
  <c r="AU99" i="2"/>
  <c r="DT99" i="2" a="1"/>
  <c r="DT99" i="2"/>
  <c r="Z52" i="2"/>
  <c r="AX52" i="2"/>
  <c r="DH86" i="2" a="1"/>
  <c r="DH86" i="2"/>
  <c r="DH3" i="2" a="1"/>
  <c r="DH4" i="2" a="1"/>
  <c r="DH5" i="2" a="1"/>
  <c r="DH6" i="2" a="1"/>
  <c r="DH7" i="2" a="1"/>
  <c r="DH8" i="2" a="1"/>
  <c r="DH9" i="2" a="1"/>
  <c r="DH10" i="2" a="1"/>
  <c r="DH11" i="2" a="1"/>
  <c r="DH12" i="2" a="1"/>
  <c r="DH13" i="2" a="1"/>
  <c r="DH14" i="2" a="1"/>
  <c r="DH15" i="2" a="1"/>
  <c r="DH16" i="2" a="1"/>
  <c r="DH17" i="2" a="1"/>
  <c r="DH18" i="2" a="1"/>
  <c r="DH19" i="2" a="1"/>
  <c r="DH20" i="2" a="1"/>
  <c r="DH21" i="2" a="1"/>
  <c r="DH22" i="2" a="1"/>
  <c r="DH23" i="2" a="1"/>
  <c r="DH24" i="2" a="1"/>
  <c r="DH25" i="2" a="1"/>
  <c r="DH26" i="2" a="1"/>
  <c r="DH27" i="2" a="1"/>
  <c r="DH28" i="2" a="1"/>
  <c r="DH29" i="2" a="1"/>
  <c r="DH30" i="2" a="1"/>
  <c r="DH31" i="2" a="1"/>
  <c r="DH32" i="2" a="1"/>
  <c r="DH33" i="2" a="1"/>
  <c r="DH34" i="2" a="1"/>
  <c r="DH35" i="2" a="1"/>
  <c r="DH36" i="2" a="1"/>
  <c r="DH37" i="2" a="1"/>
  <c r="DH38" i="2" a="1"/>
  <c r="DH39" i="2" a="1"/>
  <c r="DH40" i="2" a="1"/>
  <c r="DH41" i="2" a="1"/>
  <c r="DH42" i="2" a="1"/>
  <c r="DH43" i="2" a="1"/>
  <c r="DH44" i="2" a="1"/>
  <c r="DH45" i="2" a="1"/>
  <c r="DH46" i="2" a="1"/>
  <c r="DH47" i="2" a="1"/>
  <c r="DH48" i="2" a="1"/>
  <c r="DH49" i="2" a="1"/>
  <c r="DH50" i="2" a="1"/>
  <c r="DH51" i="2" a="1"/>
  <c r="DH52" i="2" a="1"/>
  <c r="DH53" i="2" a="1"/>
  <c r="DH54" i="2" a="1"/>
  <c r="DH55" i="2" a="1"/>
  <c r="DH56" i="2" a="1"/>
  <c r="DH57" i="2" a="1"/>
  <c r="DH58" i="2" a="1"/>
  <c r="DH59" i="2" a="1"/>
  <c r="DH60" i="2" a="1"/>
  <c r="DH61" i="2" a="1"/>
  <c r="DH62" i="2" a="1"/>
  <c r="DH63" i="2" a="1"/>
  <c r="DH64" i="2" a="1"/>
  <c r="DH65" i="2" a="1"/>
  <c r="DH66" i="2" a="1"/>
  <c r="DH67" i="2" a="1"/>
  <c r="DH68" i="2" a="1"/>
  <c r="DH69" i="2" a="1"/>
  <c r="DH70" i="2" a="1"/>
  <c r="DH71" i="2" a="1"/>
  <c r="DH72" i="2" a="1"/>
  <c r="DH73" i="2" a="1"/>
  <c r="DH74" i="2" a="1"/>
  <c r="DH75" i="2" a="1"/>
  <c r="DH76" i="2" a="1"/>
  <c r="DH77" i="2" a="1"/>
  <c r="DH78" i="2" a="1"/>
  <c r="DH79" i="2" a="1"/>
  <c r="DH80" i="2" a="1"/>
  <c r="DH81" i="2" a="1"/>
  <c r="DH82" i="2" a="1"/>
  <c r="DH83" i="2" a="1"/>
  <c r="DH84" i="2" a="1"/>
  <c r="DH85" i="2" a="1"/>
  <c r="DH87" i="2" a="1"/>
  <c r="DH88" i="2" a="1"/>
  <c r="DH89" i="2" a="1"/>
  <c r="DH90" i="2" a="1"/>
  <c r="DH91" i="2" a="1"/>
  <c r="DH92" i="2" a="1"/>
  <c r="DH93" i="2" a="1"/>
  <c r="DH94" i="2" a="1"/>
  <c r="DH95" i="2" a="1"/>
  <c r="DH96" i="2" a="1"/>
  <c r="DH97" i="2" a="1"/>
  <c r="DH98" i="2" a="1"/>
  <c r="DH99" i="2" a="1"/>
  <c r="DH100" i="2" a="1"/>
  <c r="DH3" i="2"/>
  <c r="DH4" i="2"/>
  <c r="DH5" i="2"/>
  <c r="DH6" i="2"/>
  <c r="DH7" i="2"/>
  <c r="DH8" i="2"/>
  <c r="DH9" i="2"/>
  <c r="DH10" i="2"/>
  <c r="DH11" i="2"/>
  <c r="DH12" i="2"/>
  <c r="DH13" i="2"/>
  <c r="DH14" i="2"/>
  <c r="DH15" i="2"/>
  <c r="DH16" i="2"/>
  <c r="DH17" i="2"/>
  <c r="DH18" i="2"/>
  <c r="DH19" i="2"/>
  <c r="DH20" i="2"/>
  <c r="DH21" i="2"/>
  <c r="DH22" i="2"/>
  <c r="DH23" i="2"/>
  <c r="DH24" i="2"/>
  <c r="DH25" i="2"/>
  <c r="DH26" i="2"/>
  <c r="DH27" i="2"/>
  <c r="DH28" i="2"/>
  <c r="DH29" i="2"/>
  <c r="DH30" i="2"/>
  <c r="DH31" i="2"/>
  <c r="DH32" i="2"/>
  <c r="DH33" i="2"/>
  <c r="DH34" i="2"/>
  <c r="DH35" i="2"/>
  <c r="DH36" i="2"/>
  <c r="DH37" i="2"/>
  <c r="DH38" i="2"/>
  <c r="DH39" i="2"/>
  <c r="DH40" i="2"/>
  <c r="DH41" i="2"/>
  <c r="DH42" i="2"/>
  <c r="DH43" i="2"/>
  <c r="DH44" i="2"/>
  <c r="DH45" i="2"/>
  <c r="DH46" i="2"/>
  <c r="DH47" i="2"/>
  <c r="DH48" i="2"/>
  <c r="DH49" i="2"/>
  <c r="DH50" i="2"/>
  <c r="DH51" i="2"/>
  <c r="DH52" i="2"/>
  <c r="DH53" i="2"/>
  <c r="DH54" i="2"/>
  <c r="DH55" i="2"/>
  <c r="DH56" i="2"/>
  <c r="DH57" i="2"/>
  <c r="DH58" i="2"/>
  <c r="DH59" i="2"/>
  <c r="DH60" i="2"/>
  <c r="DH61" i="2"/>
  <c r="DH62" i="2"/>
  <c r="DH63" i="2"/>
  <c r="DH64" i="2"/>
  <c r="DH65" i="2"/>
  <c r="DH66" i="2"/>
  <c r="DH67" i="2"/>
  <c r="DH68" i="2"/>
  <c r="DH69" i="2"/>
  <c r="DH70" i="2"/>
  <c r="DH71" i="2"/>
  <c r="DH72" i="2"/>
  <c r="DH73" i="2"/>
  <c r="DH74" i="2"/>
  <c r="DH75" i="2"/>
  <c r="DH76" i="2"/>
  <c r="DH77" i="2"/>
  <c r="DH78" i="2"/>
  <c r="DH79" i="2"/>
  <c r="DH80" i="2"/>
  <c r="DH81" i="2"/>
  <c r="DH82" i="2"/>
  <c r="DH83" i="2"/>
  <c r="DH84" i="2"/>
  <c r="DH85" i="2"/>
  <c r="DH87" i="2"/>
  <c r="DH88" i="2"/>
  <c r="DH89" i="2"/>
  <c r="DH90" i="2"/>
  <c r="DH91" i="2"/>
  <c r="DH92" i="2"/>
  <c r="DH93" i="2"/>
  <c r="DH94" i="2"/>
  <c r="DH95" i="2"/>
  <c r="DH96" i="2"/>
  <c r="DH97" i="2"/>
  <c r="DH98" i="2"/>
  <c r="DH99" i="2"/>
  <c r="DH100" i="2"/>
  <c r="DJ86" i="2"/>
  <c r="Z70" i="2"/>
  <c r="Z55" i="2"/>
  <c r="Z63" i="2"/>
  <c r="AF64" i="2"/>
  <c r="DI90" i="2"/>
  <c r="BW90" i="2"/>
  <c r="BV90" i="2"/>
  <c r="BJ86" i="2"/>
  <c r="DJ91" i="2"/>
  <c r="BL86" i="2"/>
  <c r="CC3" i="2"/>
  <c r="CD3" i="2"/>
  <c r="CF3" i="2" a="1"/>
  <c r="CF3" i="2"/>
  <c r="CG3" i="2"/>
  <c r="CH3" i="2"/>
  <c r="CI3" i="2"/>
  <c r="CJ3" i="2" a="1"/>
  <c r="CK3" i="2"/>
  <c r="CL3" i="2"/>
  <c r="CJ3" i="2"/>
  <c r="CM3" i="2"/>
  <c r="CN3" i="2" a="1"/>
  <c r="CO3" i="2"/>
  <c r="CP3" i="2"/>
  <c r="CN3" i="2"/>
  <c r="CQ3" i="2"/>
  <c r="CR3" i="2" a="1"/>
  <c r="CS3" i="2"/>
  <c r="CT3" i="2"/>
  <c r="CR3" i="2"/>
  <c r="CU3" i="2"/>
  <c r="CV3" i="2" a="1"/>
  <c r="CW3" i="2"/>
  <c r="CX3" i="2"/>
  <c r="CV3" i="2"/>
  <c r="CY3" i="2"/>
  <c r="CZ3" i="2" a="1"/>
  <c r="DA3" i="2"/>
  <c r="DB3" i="2"/>
  <c r="CZ3" i="2"/>
  <c r="DC3" i="2"/>
  <c r="DD3" i="2" a="1"/>
  <c r="DE3" i="2"/>
  <c r="DF3" i="2"/>
  <c r="DD3" i="2"/>
  <c r="DG3" i="2"/>
  <c r="CC4" i="2"/>
  <c r="CD4" i="2"/>
  <c r="CF4" i="2" a="1"/>
  <c r="CG4" i="2"/>
  <c r="CH4" i="2"/>
  <c r="CF4" i="2"/>
  <c r="CI4" i="2"/>
  <c r="CJ4" i="2" a="1"/>
  <c r="CK4" i="2"/>
  <c r="CL4" i="2"/>
  <c r="CJ4" i="2"/>
  <c r="CM4" i="2"/>
  <c r="CN4" i="2" a="1"/>
  <c r="CO4" i="2"/>
  <c r="CP4" i="2"/>
  <c r="CN4" i="2"/>
  <c r="CQ4" i="2"/>
  <c r="CR4" i="2" a="1"/>
  <c r="CS4" i="2"/>
  <c r="CT4" i="2"/>
  <c r="CR4" i="2"/>
  <c r="CU4" i="2"/>
  <c r="CV4" i="2" a="1"/>
  <c r="CW4" i="2"/>
  <c r="CX4" i="2"/>
  <c r="CV4" i="2"/>
  <c r="CY4" i="2"/>
  <c r="CZ4" i="2" a="1"/>
  <c r="DA4" i="2"/>
  <c r="DB4" i="2"/>
  <c r="CZ4" i="2"/>
  <c r="DC4" i="2"/>
  <c r="DD4" i="2" a="1"/>
  <c r="DE4" i="2"/>
  <c r="DF4" i="2"/>
  <c r="DD4" i="2"/>
  <c r="DG4" i="2"/>
  <c r="CC5" i="2"/>
  <c r="CD5" i="2"/>
  <c r="CF5" i="2" a="1"/>
  <c r="CG5" i="2"/>
  <c r="CH5" i="2"/>
  <c r="CF5" i="2"/>
  <c r="CI5" i="2"/>
  <c r="CJ5" i="2" a="1"/>
  <c r="CK5" i="2"/>
  <c r="CL5" i="2"/>
  <c r="CJ5" i="2"/>
  <c r="CM5" i="2"/>
  <c r="CN5" i="2" a="1"/>
  <c r="CO5" i="2"/>
  <c r="CP5" i="2"/>
  <c r="CN5" i="2"/>
  <c r="CQ5" i="2"/>
  <c r="CR5" i="2" a="1"/>
  <c r="CS5" i="2"/>
  <c r="CT5" i="2"/>
  <c r="CR5" i="2"/>
  <c r="CU5" i="2"/>
  <c r="CV5" i="2" a="1"/>
  <c r="CW5" i="2"/>
  <c r="CX5" i="2"/>
  <c r="CV5" i="2"/>
  <c r="CY5" i="2"/>
  <c r="CZ5" i="2" a="1"/>
  <c r="DA5" i="2"/>
  <c r="DB5" i="2"/>
  <c r="CZ5" i="2"/>
  <c r="DC5" i="2"/>
  <c r="DD5" i="2" a="1"/>
  <c r="DE5" i="2"/>
  <c r="DF5" i="2"/>
  <c r="DD5" i="2"/>
  <c r="DG5" i="2"/>
  <c r="CC6" i="2"/>
  <c r="CD6" i="2"/>
  <c r="CF6" i="2" a="1"/>
  <c r="CG6" i="2"/>
  <c r="CH6" i="2"/>
  <c r="CF6" i="2"/>
  <c r="CI6" i="2"/>
  <c r="CJ6" i="2" a="1"/>
  <c r="CK6" i="2"/>
  <c r="CL6" i="2"/>
  <c r="CJ6" i="2"/>
  <c r="CM6" i="2"/>
  <c r="CN6" i="2" a="1"/>
  <c r="CO6" i="2"/>
  <c r="CP6" i="2"/>
  <c r="CN6" i="2"/>
  <c r="CQ6" i="2"/>
  <c r="CR6" i="2" a="1"/>
  <c r="CS6" i="2"/>
  <c r="CT6" i="2"/>
  <c r="CR6" i="2"/>
  <c r="CU6" i="2"/>
  <c r="CV6" i="2" a="1"/>
  <c r="CW6" i="2"/>
  <c r="CX6" i="2"/>
  <c r="CV6" i="2"/>
  <c r="CY6" i="2"/>
  <c r="CZ6" i="2" a="1"/>
  <c r="DA6" i="2"/>
  <c r="DB6" i="2"/>
  <c r="CZ6" i="2"/>
  <c r="DC6" i="2"/>
  <c r="DD6" i="2" a="1"/>
  <c r="DE6" i="2"/>
  <c r="DF6" i="2"/>
  <c r="DD6" i="2"/>
  <c r="DG6" i="2"/>
  <c r="CC7" i="2"/>
  <c r="CD7" i="2"/>
  <c r="CF7" i="2" a="1"/>
  <c r="CG7" i="2"/>
  <c r="CH7" i="2"/>
  <c r="CF7" i="2"/>
  <c r="CI7" i="2"/>
  <c r="CJ7" i="2" a="1"/>
  <c r="CK7" i="2"/>
  <c r="CL7" i="2"/>
  <c r="CJ7" i="2"/>
  <c r="CM7" i="2"/>
  <c r="CN7" i="2" a="1"/>
  <c r="CO7" i="2"/>
  <c r="CP7" i="2"/>
  <c r="CN7" i="2"/>
  <c r="CQ7" i="2"/>
  <c r="CR7" i="2" a="1"/>
  <c r="CS7" i="2"/>
  <c r="CT7" i="2"/>
  <c r="CR7" i="2"/>
  <c r="CU7" i="2"/>
  <c r="CV7" i="2" a="1"/>
  <c r="CW7" i="2"/>
  <c r="CX7" i="2"/>
  <c r="CV7" i="2"/>
  <c r="CY7" i="2"/>
  <c r="CZ7" i="2" a="1"/>
  <c r="DA7" i="2"/>
  <c r="DB7" i="2"/>
  <c r="CZ7" i="2"/>
  <c r="DC7" i="2"/>
  <c r="DD7" i="2" a="1"/>
  <c r="DE7" i="2"/>
  <c r="DF7" i="2"/>
  <c r="DD7" i="2"/>
  <c r="DG7" i="2"/>
  <c r="CC8" i="2"/>
  <c r="CD8" i="2"/>
  <c r="CF8" i="2" a="1"/>
  <c r="CG8" i="2"/>
  <c r="CH8" i="2"/>
  <c r="CF8" i="2"/>
  <c r="CI8" i="2"/>
  <c r="CJ8" i="2" a="1"/>
  <c r="CK8" i="2"/>
  <c r="CL8" i="2"/>
  <c r="CJ8" i="2"/>
  <c r="CM8" i="2"/>
  <c r="CN8" i="2" a="1"/>
  <c r="CO8" i="2"/>
  <c r="CP8" i="2"/>
  <c r="CN8" i="2"/>
  <c r="CQ8" i="2"/>
  <c r="CR8" i="2" a="1"/>
  <c r="CS8" i="2"/>
  <c r="CT8" i="2"/>
  <c r="CR8" i="2"/>
  <c r="CU8" i="2"/>
  <c r="CV8" i="2" a="1"/>
  <c r="CW8" i="2"/>
  <c r="CX8" i="2"/>
  <c r="CV8" i="2"/>
  <c r="CY8" i="2"/>
  <c r="CZ8" i="2" a="1"/>
  <c r="DA8" i="2"/>
  <c r="DB8" i="2"/>
  <c r="CZ8" i="2"/>
  <c r="DC8" i="2"/>
  <c r="DD8" i="2" a="1"/>
  <c r="DE8" i="2"/>
  <c r="DF8" i="2"/>
  <c r="DD8" i="2"/>
  <c r="DG8" i="2"/>
  <c r="CC9" i="2"/>
  <c r="CD9" i="2"/>
  <c r="CF9" i="2" a="1"/>
  <c r="CG9" i="2"/>
  <c r="CH9" i="2"/>
  <c r="CF9" i="2"/>
  <c r="CI9" i="2"/>
  <c r="CJ9" i="2" a="1"/>
  <c r="CK9" i="2"/>
  <c r="CL9" i="2"/>
  <c r="CJ9" i="2"/>
  <c r="CM9" i="2"/>
  <c r="CN9" i="2" a="1"/>
  <c r="CO9" i="2"/>
  <c r="CP9" i="2"/>
  <c r="CN9" i="2"/>
  <c r="CQ9" i="2"/>
  <c r="CR9" i="2" a="1"/>
  <c r="CS9" i="2"/>
  <c r="CT9" i="2"/>
  <c r="CR9" i="2"/>
  <c r="CU9" i="2"/>
  <c r="CV9" i="2" a="1"/>
  <c r="CW9" i="2"/>
  <c r="CX9" i="2"/>
  <c r="CV9" i="2"/>
  <c r="CY9" i="2"/>
  <c r="CZ9" i="2" a="1"/>
  <c r="DA9" i="2"/>
  <c r="DB9" i="2"/>
  <c r="CZ9" i="2"/>
  <c r="DC9" i="2"/>
  <c r="DD9" i="2" a="1"/>
  <c r="DE9" i="2"/>
  <c r="DF9" i="2"/>
  <c r="DD9" i="2"/>
  <c r="DG9" i="2"/>
  <c r="CC10" i="2"/>
  <c r="CD10" i="2"/>
  <c r="CF10" i="2" a="1"/>
  <c r="CG10" i="2"/>
  <c r="CH10" i="2"/>
  <c r="CF10" i="2"/>
  <c r="CI10" i="2"/>
  <c r="CJ10" i="2" a="1"/>
  <c r="CK10" i="2"/>
  <c r="CL10" i="2"/>
  <c r="CJ10" i="2"/>
  <c r="CM10" i="2"/>
  <c r="CN10" i="2" a="1"/>
  <c r="CO10" i="2"/>
  <c r="CP10" i="2"/>
  <c r="CN10" i="2"/>
  <c r="CQ10" i="2"/>
  <c r="CR10" i="2" a="1"/>
  <c r="CS10" i="2"/>
  <c r="CT10" i="2"/>
  <c r="CR10" i="2"/>
  <c r="CU10" i="2"/>
  <c r="CV10" i="2" a="1"/>
  <c r="CW10" i="2"/>
  <c r="CX10" i="2"/>
  <c r="CV10" i="2"/>
  <c r="CY10" i="2"/>
  <c r="CZ10" i="2" a="1"/>
  <c r="DA10" i="2"/>
  <c r="DB10" i="2"/>
  <c r="CZ10" i="2"/>
  <c r="DC10" i="2"/>
  <c r="DD10" i="2" a="1"/>
  <c r="DE10" i="2"/>
  <c r="DF10" i="2"/>
  <c r="DD10" i="2"/>
  <c r="DG10" i="2"/>
  <c r="CC11" i="2"/>
  <c r="CD11" i="2"/>
  <c r="CF11" i="2" a="1"/>
  <c r="CG11" i="2"/>
  <c r="CH11" i="2"/>
  <c r="CF11" i="2"/>
  <c r="CI11" i="2"/>
  <c r="CJ11" i="2" a="1"/>
  <c r="CK11" i="2"/>
  <c r="CL11" i="2"/>
  <c r="CJ11" i="2"/>
  <c r="CM11" i="2"/>
  <c r="CN11" i="2" a="1"/>
  <c r="CO11" i="2"/>
  <c r="CP11" i="2"/>
  <c r="CN11" i="2"/>
  <c r="CQ11" i="2"/>
  <c r="CR11" i="2" a="1"/>
  <c r="CS11" i="2"/>
  <c r="CT11" i="2"/>
  <c r="CR11" i="2"/>
  <c r="CU11" i="2"/>
  <c r="CV11" i="2" a="1"/>
  <c r="CW11" i="2"/>
  <c r="CX11" i="2"/>
  <c r="CV11" i="2"/>
  <c r="CY11" i="2"/>
  <c r="CZ11" i="2" a="1"/>
  <c r="DA11" i="2"/>
  <c r="DB11" i="2"/>
  <c r="CZ11" i="2"/>
  <c r="DC11" i="2"/>
  <c r="DD11" i="2" a="1"/>
  <c r="DE11" i="2"/>
  <c r="DF11" i="2"/>
  <c r="DD11" i="2"/>
  <c r="DG11" i="2"/>
  <c r="CC12" i="2"/>
  <c r="CD12" i="2"/>
  <c r="CF12" i="2" a="1"/>
  <c r="CG12" i="2"/>
  <c r="CH12" i="2"/>
  <c r="CF12" i="2"/>
  <c r="CI12" i="2"/>
  <c r="CJ12" i="2" a="1"/>
  <c r="CK12" i="2"/>
  <c r="CL12" i="2"/>
  <c r="CJ12" i="2"/>
  <c r="CM12" i="2"/>
  <c r="CN12" i="2" a="1"/>
  <c r="CO12" i="2"/>
  <c r="CP12" i="2"/>
  <c r="CN12" i="2"/>
  <c r="CQ12" i="2"/>
  <c r="CR12" i="2" a="1"/>
  <c r="CS12" i="2"/>
  <c r="CT12" i="2"/>
  <c r="CR12" i="2"/>
  <c r="CU12" i="2"/>
  <c r="CV12" i="2" a="1"/>
  <c r="CW12" i="2"/>
  <c r="CX12" i="2"/>
  <c r="CV12" i="2"/>
  <c r="CY12" i="2"/>
  <c r="CZ12" i="2" a="1"/>
  <c r="DA12" i="2"/>
  <c r="DB12" i="2"/>
  <c r="CZ12" i="2"/>
  <c r="DC12" i="2"/>
  <c r="DD12" i="2" a="1"/>
  <c r="DE12" i="2"/>
  <c r="DF12" i="2"/>
  <c r="DD12" i="2"/>
  <c r="DG12" i="2"/>
  <c r="CC13" i="2"/>
  <c r="CD13" i="2"/>
  <c r="CF13" i="2" a="1"/>
  <c r="CG13" i="2"/>
  <c r="CH13" i="2"/>
  <c r="CF13" i="2"/>
  <c r="CI13" i="2"/>
  <c r="CJ13" i="2" a="1"/>
  <c r="CK13" i="2"/>
  <c r="CL13" i="2"/>
  <c r="CJ13" i="2"/>
  <c r="CM13" i="2"/>
  <c r="CN13" i="2" a="1"/>
  <c r="CO13" i="2"/>
  <c r="CP13" i="2"/>
  <c r="CN13" i="2"/>
  <c r="CQ13" i="2"/>
  <c r="CR13" i="2" a="1"/>
  <c r="CS13" i="2"/>
  <c r="CT13" i="2"/>
  <c r="CR13" i="2"/>
  <c r="CU13" i="2"/>
  <c r="CV13" i="2" a="1"/>
  <c r="CW13" i="2"/>
  <c r="CX13" i="2"/>
  <c r="CV13" i="2"/>
  <c r="CY13" i="2"/>
  <c r="CZ13" i="2" a="1"/>
  <c r="DA13" i="2"/>
  <c r="DB13" i="2"/>
  <c r="CZ13" i="2"/>
  <c r="DC13" i="2"/>
  <c r="DD13" i="2" a="1"/>
  <c r="DE13" i="2"/>
  <c r="DF13" i="2"/>
  <c r="DD13" i="2"/>
  <c r="DG13" i="2"/>
  <c r="CC14" i="2"/>
  <c r="CD14" i="2"/>
  <c r="CF14" i="2" a="1"/>
  <c r="CG14" i="2"/>
  <c r="CH14" i="2"/>
  <c r="CF14" i="2"/>
  <c r="CI14" i="2"/>
  <c r="CJ14" i="2" a="1"/>
  <c r="CK14" i="2"/>
  <c r="CL14" i="2"/>
  <c r="CJ14" i="2"/>
  <c r="CM14" i="2"/>
  <c r="CN14" i="2" a="1"/>
  <c r="CO14" i="2"/>
  <c r="CP14" i="2"/>
  <c r="CN14" i="2"/>
  <c r="CQ14" i="2"/>
  <c r="CR14" i="2" a="1"/>
  <c r="CS14" i="2"/>
  <c r="CT14" i="2"/>
  <c r="CR14" i="2"/>
  <c r="CU14" i="2"/>
  <c r="CV14" i="2" a="1"/>
  <c r="CW14" i="2"/>
  <c r="CX14" i="2"/>
  <c r="CV14" i="2"/>
  <c r="CY14" i="2"/>
  <c r="CZ14" i="2" a="1"/>
  <c r="DA14" i="2"/>
  <c r="DB14" i="2"/>
  <c r="CZ14" i="2"/>
  <c r="DC14" i="2"/>
  <c r="DD14" i="2" a="1"/>
  <c r="DE14" i="2"/>
  <c r="DF14" i="2"/>
  <c r="DD14" i="2"/>
  <c r="DG14" i="2"/>
  <c r="CC15" i="2"/>
  <c r="CD15" i="2"/>
  <c r="CF15" i="2" a="1"/>
  <c r="CG15" i="2"/>
  <c r="CH15" i="2"/>
  <c r="CF15" i="2"/>
  <c r="CI15" i="2"/>
  <c r="CJ15" i="2" a="1"/>
  <c r="CK15" i="2"/>
  <c r="CL15" i="2"/>
  <c r="CJ15" i="2"/>
  <c r="CM15" i="2"/>
  <c r="CN15" i="2" a="1"/>
  <c r="CO15" i="2"/>
  <c r="CP15" i="2"/>
  <c r="CN15" i="2"/>
  <c r="CQ15" i="2"/>
  <c r="CR15" i="2" a="1"/>
  <c r="CS15" i="2"/>
  <c r="CT15" i="2"/>
  <c r="CR15" i="2"/>
  <c r="CU15" i="2"/>
  <c r="CV15" i="2" a="1"/>
  <c r="CW15" i="2"/>
  <c r="CX15" i="2"/>
  <c r="CV15" i="2"/>
  <c r="CY15" i="2"/>
  <c r="CZ15" i="2" a="1"/>
  <c r="DA15" i="2"/>
  <c r="DB15" i="2"/>
  <c r="CZ15" i="2"/>
  <c r="DC15" i="2"/>
  <c r="DD15" i="2" a="1"/>
  <c r="DE15" i="2"/>
  <c r="DF15" i="2"/>
  <c r="DD15" i="2"/>
  <c r="DG15" i="2"/>
  <c r="CC16" i="2"/>
  <c r="CD16" i="2"/>
  <c r="CF16" i="2" a="1"/>
  <c r="CG16" i="2"/>
  <c r="CH16" i="2"/>
  <c r="CF16" i="2"/>
  <c r="CI16" i="2"/>
  <c r="CJ16" i="2" a="1"/>
  <c r="CK16" i="2"/>
  <c r="CL16" i="2"/>
  <c r="CJ16" i="2"/>
  <c r="CM16" i="2"/>
  <c r="CN16" i="2" a="1"/>
  <c r="CO16" i="2"/>
  <c r="CP16" i="2"/>
  <c r="CN16" i="2"/>
  <c r="CQ16" i="2"/>
  <c r="CR16" i="2" a="1"/>
  <c r="CS16" i="2"/>
  <c r="CT16" i="2"/>
  <c r="CR16" i="2"/>
  <c r="CU16" i="2"/>
  <c r="CV16" i="2" a="1"/>
  <c r="CW16" i="2"/>
  <c r="CX16" i="2"/>
  <c r="CV16" i="2"/>
  <c r="CY16" i="2"/>
  <c r="CZ16" i="2" a="1"/>
  <c r="DA16" i="2"/>
  <c r="DB16" i="2"/>
  <c r="CZ16" i="2"/>
  <c r="DC16" i="2"/>
  <c r="DD16" i="2" a="1"/>
  <c r="DE16" i="2"/>
  <c r="DF16" i="2"/>
  <c r="DD16" i="2"/>
  <c r="DG16" i="2"/>
  <c r="CC17" i="2"/>
  <c r="CD17" i="2"/>
  <c r="CF17" i="2" a="1"/>
  <c r="CG17" i="2"/>
  <c r="CH17" i="2"/>
  <c r="CF17" i="2"/>
  <c r="CI17" i="2"/>
  <c r="CJ17" i="2" a="1"/>
  <c r="CK17" i="2"/>
  <c r="CL17" i="2"/>
  <c r="CJ17" i="2"/>
  <c r="CM17" i="2"/>
  <c r="CN17" i="2" a="1"/>
  <c r="CO17" i="2"/>
  <c r="CP17" i="2"/>
  <c r="CN17" i="2"/>
  <c r="CQ17" i="2"/>
  <c r="CR17" i="2" a="1"/>
  <c r="CS17" i="2"/>
  <c r="CT17" i="2"/>
  <c r="CR17" i="2"/>
  <c r="CU17" i="2"/>
  <c r="CV17" i="2" a="1"/>
  <c r="CW17" i="2"/>
  <c r="CX17" i="2"/>
  <c r="CV17" i="2"/>
  <c r="CY17" i="2"/>
  <c r="CZ17" i="2" a="1"/>
  <c r="DA17" i="2"/>
  <c r="DB17" i="2"/>
  <c r="CZ17" i="2"/>
  <c r="DC17" i="2"/>
  <c r="DD17" i="2" a="1"/>
  <c r="DE17" i="2"/>
  <c r="DF17" i="2"/>
  <c r="DD17" i="2"/>
  <c r="DG17" i="2"/>
  <c r="CC18" i="2"/>
  <c r="CD18" i="2"/>
  <c r="CF18" i="2" a="1"/>
  <c r="CG18" i="2"/>
  <c r="CH18" i="2"/>
  <c r="CF18" i="2"/>
  <c r="CI18" i="2"/>
  <c r="CJ18" i="2" a="1"/>
  <c r="CK18" i="2"/>
  <c r="CL18" i="2"/>
  <c r="CJ18" i="2"/>
  <c r="CM18" i="2"/>
  <c r="CN18" i="2" a="1"/>
  <c r="CO18" i="2"/>
  <c r="CP18" i="2"/>
  <c r="CN18" i="2"/>
  <c r="CQ18" i="2"/>
  <c r="CR18" i="2" a="1"/>
  <c r="CS18" i="2"/>
  <c r="CT18" i="2"/>
  <c r="CR18" i="2"/>
  <c r="CU18" i="2"/>
  <c r="CV18" i="2" a="1"/>
  <c r="CW18" i="2"/>
  <c r="CX18" i="2"/>
  <c r="CV18" i="2"/>
  <c r="CY18" i="2"/>
  <c r="CZ18" i="2" a="1"/>
  <c r="DA18" i="2"/>
  <c r="DB18" i="2"/>
  <c r="CZ18" i="2"/>
  <c r="DC18" i="2"/>
  <c r="DD18" i="2" a="1"/>
  <c r="DE18" i="2"/>
  <c r="DF18" i="2"/>
  <c r="DD18" i="2"/>
  <c r="DG18" i="2"/>
  <c r="CC19" i="2"/>
  <c r="CD19" i="2"/>
  <c r="CF19" i="2" a="1"/>
  <c r="CG19" i="2"/>
  <c r="CH19" i="2"/>
  <c r="CF19" i="2"/>
  <c r="CI19" i="2"/>
  <c r="CJ19" i="2" a="1"/>
  <c r="CK19" i="2"/>
  <c r="CL19" i="2"/>
  <c r="CJ19" i="2"/>
  <c r="CM19" i="2"/>
  <c r="CN19" i="2" a="1"/>
  <c r="CO19" i="2"/>
  <c r="CP19" i="2"/>
  <c r="CN19" i="2"/>
  <c r="CQ19" i="2"/>
  <c r="CR19" i="2" a="1"/>
  <c r="CS19" i="2"/>
  <c r="CT19" i="2"/>
  <c r="CR19" i="2"/>
  <c r="CU19" i="2"/>
  <c r="CV19" i="2" a="1"/>
  <c r="CW19" i="2"/>
  <c r="CX19" i="2"/>
  <c r="CV19" i="2"/>
  <c r="CY19" i="2"/>
  <c r="CZ19" i="2" a="1"/>
  <c r="DA19" i="2"/>
  <c r="DB19" i="2"/>
  <c r="CZ19" i="2"/>
  <c r="DC19" i="2"/>
  <c r="DD19" i="2" a="1"/>
  <c r="DE19" i="2"/>
  <c r="DF19" i="2"/>
  <c r="DD19" i="2"/>
  <c r="DG19" i="2"/>
  <c r="CC20" i="2"/>
  <c r="CD20" i="2"/>
  <c r="CF20" i="2" a="1"/>
  <c r="CG20" i="2"/>
  <c r="CH20" i="2"/>
  <c r="CF20" i="2"/>
  <c r="CI20" i="2"/>
  <c r="CJ20" i="2" a="1"/>
  <c r="CK20" i="2"/>
  <c r="CL20" i="2"/>
  <c r="CJ20" i="2"/>
  <c r="CM20" i="2"/>
  <c r="CN20" i="2" a="1"/>
  <c r="CO20" i="2"/>
  <c r="CP20" i="2"/>
  <c r="CN20" i="2"/>
  <c r="CQ20" i="2"/>
  <c r="CR20" i="2" a="1"/>
  <c r="CS20" i="2"/>
  <c r="CT20" i="2"/>
  <c r="CR20" i="2"/>
  <c r="CU20" i="2"/>
  <c r="CV20" i="2" a="1"/>
  <c r="CW20" i="2"/>
  <c r="CX20" i="2"/>
  <c r="CV20" i="2"/>
  <c r="CY20" i="2"/>
  <c r="CZ20" i="2" a="1"/>
  <c r="DA20" i="2"/>
  <c r="DB20" i="2"/>
  <c r="CZ20" i="2"/>
  <c r="DC20" i="2"/>
  <c r="DD20" i="2" a="1"/>
  <c r="DE20" i="2"/>
  <c r="DF20" i="2"/>
  <c r="DD20" i="2"/>
  <c r="DG20" i="2"/>
  <c r="CC21" i="2"/>
  <c r="CD21" i="2"/>
  <c r="CF21" i="2" a="1"/>
  <c r="CG21" i="2"/>
  <c r="CH21" i="2"/>
  <c r="CF21" i="2"/>
  <c r="CI21" i="2"/>
  <c r="CJ21" i="2" a="1"/>
  <c r="CK21" i="2"/>
  <c r="CL21" i="2"/>
  <c r="CJ21" i="2"/>
  <c r="CM21" i="2"/>
  <c r="CN21" i="2" a="1"/>
  <c r="CO21" i="2"/>
  <c r="CP21" i="2"/>
  <c r="CN21" i="2"/>
  <c r="CQ21" i="2"/>
  <c r="CR21" i="2" a="1"/>
  <c r="CS21" i="2"/>
  <c r="CT21" i="2"/>
  <c r="CR21" i="2"/>
  <c r="CU21" i="2"/>
  <c r="CV21" i="2" a="1"/>
  <c r="CW21" i="2"/>
  <c r="CX21" i="2"/>
  <c r="CV21" i="2"/>
  <c r="CY21" i="2"/>
  <c r="CZ21" i="2" a="1"/>
  <c r="DA21" i="2"/>
  <c r="DB21" i="2"/>
  <c r="CZ21" i="2"/>
  <c r="DC21" i="2"/>
  <c r="DD21" i="2" a="1"/>
  <c r="DE21" i="2"/>
  <c r="DF21" i="2"/>
  <c r="DD21" i="2"/>
  <c r="DG21" i="2"/>
  <c r="CC22" i="2"/>
  <c r="CD22" i="2"/>
  <c r="CF22" i="2" a="1"/>
  <c r="CG22" i="2"/>
  <c r="CH22" i="2"/>
  <c r="CF22" i="2"/>
  <c r="CI22" i="2"/>
  <c r="CJ22" i="2" a="1"/>
  <c r="CK22" i="2"/>
  <c r="CL22" i="2"/>
  <c r="CJ22" i="2"/>
  <c r="CM22" i="2"/>
  <c r="CN22" i="2" a="1"/>
  <c r="CO22" i="2"/>
  <c r="CP22" i="2"/>
  <c r="CN22" i="2"/>
  <c r="CQ22" i="2"/>
  <c r="CR22" i="2" a="1"/>
  <c r="CS22" i="2"/>
  <c r="CT22" i="2"/>
  <c r="CR22" i="2"/>
  <c r="CU22" i="2"/>
  <c r="CV22" i="2" a="1"/>
  <c r="CW22" i="2"/>
  <c r="CX22" i="2"/>
  <c r="CV22" i="2"/>
  <c r="CY22" i="2"/>
  <c r="CZ22" i="2" a="1"/>
  <c r="DA22" i="2"/>
  <c r="DB22" i="2"/>
  <c r="CZ22" i="2"/>
  <c r="DC22" i="2"/>
  <c r="DD22" i="2" a="1"/>
  <c r="DE22" i="2"/>
  <c r="DF22" i="2"/>
  <c r="DD22" i="2"/>
  <c r="DG22" i="2"/>
  <c r="CC23" i="2"/>
  <c r="CD23" i="2"/>
  <c r="CF23" i="2" a="1"/>
  <c r="CG23" i="2"/>
  <c r="CH23" i="2"/>
  <c r="CF23" i="2"/>
  <c r="CI23" i="2"/>
  <c r="CJ23" i="2" a="1"/>
  <c r="CK23" i="2"/>
  <c r="CL23" i="2"/>
  <c r="CJ23" i="2"/>
  <c r="CM23" i="2"/>
  <c r="CN23" i="2" a="1"/>
  <c r="CO23" i="2"/>
  <c r="CP23" i="2"/>
  <c r="CN23" i="2"/>
  <c r="CQ23" i="2"/>
  <c r="CR23" i="2" a="1"/>
  <c r="CS23" i="2"/>
  <c r="CT23" i="2"/>
  <c r="CR23" i="2"/>
  <c r="CU23" i="2"/>
  <c r="CV23" i="2" a="1"/>
  <c r="CW23" i="2"/>
  <c r="CX23" i="2"/>
  <c r="CV23" i="2"/>
  <c r="CY23" i="2"/>
  <c r="CZ23" i="2" a="1"/>
  <c r="DA23" i="2"/>
  <c r="DB23" i="2"/>
  <c r="CZ23" i="2"/>
  <c r="DC23" i="2"/>
  <c r="DD23" i="2" a="1"/>
  <c r="DE23" i="2"/>
  <c r="DF23" i="2"/>
  <c r="DD23" i="2"/>
  <c r="DG23" i="2"/>
  <c r="CC24" i="2"/>
  <c r="CD24" i="2"/>
  <c r="CF24" i="2" a="1"/>
  <c r="CG24" i="2"/>
  <c r="CH24" i="2"/>
  <c r="CF24" i="2"/>
  <c r="CI24" i="2"/>
  <c r="CJ24" i="2" a="1"/>
  <c r="CK24" i="2"/>
  <c r="CL24" i="2"/>
  <c r="CJ24" i="2"/>
  <c r="CM24" i="2"/>
  <c r="CN24" i="2" a="1"/>
  <c r="CO24" i="2"/>
  <c r="CP24" i="2"/>
  <c r="CN24" i="2"/>
  <c r="CQ24" i="2"/>
  <c r="CR24" i="2" a="1"/>
  <c r="CS24" i="2"/>
  <c r="CT24" i="2"/>
  <c r="CR24" i="2"/>
  <c r="CU24" i="2"/>
  <c r="CV24" i="2" a="1"/>
  <c r="CW24" i="2"/>
  <c r="CX24" i="2"/>
  <c r="CV24" i="2"/>
  <c r="CY24" i="2"/>
  <c r="CZ24" i="2" a="1"/>
  <c r="DA24" i="2"/>
  <c r="DB24" i="2"/>
  <c r="CZ24" i="2"/>
  <c r="DC24" i="2"/>
  <c r="DD24" i="2" a="1"/>
  <c r="DE24" i="2"/>
  <c r="DF24" i="2"/>
  <c r="DD24" i="2"/>
  <c r="DG24" i="2"/>
  <c r="CC25" i="2"/>
  <c r="CD25" i="2"/>
  <c r="CF25" i="2" a="1"/>
  <c r="CG25" i="2"/>
  <c r="CH25" i="2"/>
  <c r="CF25" i="2"/>
  <c r="CI25" i="2"/>
  <c r="CJ25" i="2" a="1"/>
  <c r="CK25" i="2"/>
  <c r="CL25" i="2"/>
  <c r="CJ25" i="2"/>
  <c r="CM25" i="2"/>
  <c r="CN25" i="2" a="1"/>
  <c r="CO25" i="2"/>
  <c r="CP25" i="2"/>
  <c r="CN25" i="2"/>
  <c r="CQ25" i="2"/>
  <c r="CR25" i="2" a="1"/>
  <c r="CS25" i="2"/>
  <c r="CT25" i="2"/>
  <c r="CR25" i="2"/>
  <c r="CU25" i="2"/>
  <c r="CV25" i="2" a="1"/>
  <c r="CW25" i="2"/>
  <c r="CX25" i="2"/>
  <c r="CV25" i="2"/>
  <c r="CY25" i="2"/>
  <c r="CZ25" i="2" a="1"/>
  <c r="DA25" i="2"/>
  <c r="DB25" i="2"/>
  <c r="CZ25" i="2"/>
  <c r="DC25" i="2"/>
  <c r="DD25" i="2" a="1"/>
  <c r="DE25" i="2"/>
  <c r="DF25" i="2"/>
  <c r="DD25" i="2"/>
  <c r="DG25" i="2"/>
  <c r="CC26" i="2"/>
  <c r="CD26" i="2"/>
  <c r="CF26" i="2" a="1"/>
  <c r="CG26" i="2"/>
  <c r="CH26" i="2"/>
  <c r="CF26" i="2"/>
  <c r="CI26" i="2"/>
  <c r="CJ26" i="2" a="1"/>
  <c r="CK26" i="2"/>
  <c r="CL26" i="2"/>
  <c r="CJ26" i="2"/>
  <c r="CM26" i="2"/>
  <c r="CN26" i="2" a="1"/>
  <c r="CO26" i="2"/>
  <c r="CP26" i="2"/>
  <c r="CN26" i="2"/>
  <c r="CQ26" i="2"/>
  <c r="CR26" i="2" a="1"/>
  <c r="CS26" i="2"/>
  <c r="CT26" i="2"/>
  <c r="CR26" i="2"/>
  <c r="CU26" i="2"/>
  <c r="CV26" i="2" a="1"/>
  <c r="CW26" i="2"/>
  <c r="CX26" i="2"/>
  <c r="CV26" i="2"/>
  <c r="CY26" i="2"/>
  <c r="CZ26" i="2" a="1"/>
  <c r="DA26" i="2"/>
  <c r="DB26" i="2"/>
  <c r="CZ26" i="2"/>
  <c r="DC26" i="2"/>
  <c r="DD26" i="2" a="1"/>
  <c r="DE26" i="2"/>
  <c r="DF26" i="2"/>
  <c r="DD26" i="2"/>
  <c r="DG26" i="2"/>
  <c r="CC27" i="2"/>
  <c r="CD27" i="2"/>
  <c r="CF27" i="2" a="1"/>
  <c r="CG27" i="2"/>
  <c r="CH27" i="2"/>
  <c r="CF27" i="2"/>
  <c r="CI27" i="2"/>
  <c r="CJ27" i="2" a="1"/>
  <c r="CK27" i="2"/>
  <c r="CL27" i="2"/>
  <c r="CJ27" i="2"/>
  <c r="CM27" i="2"/>
  <c r="CN27" i="2" a="1"/>
  <c r="CO27" i="2"/>
  <c r="CP27" i="2"/>
  <c r="CN27" i="2"/>
  <c r="CQ27" i="2"/>
  <c r="CR27" i="2" a="1"/>
  <c r="CS27" i="2"/>
  <c r="CT27" i="2"/>
  <c r="CR27" i="2"/>
  <c r="CU27" i="2"/>
  <c r="CV27" i="2" a="1"/>
  <c r="CW27" i="2"/>
  <c r="CX27" i="2"/>
  <c r="CV27" i="2"/>
  <c r="CY27" i="2"/>
  <c r="CZ27" i="2" a="1"/>
  <c r="DA27" i="2"/>
  <c r="DB27" i="2"/>
  <c r="CZ27" i="2"/>
  <c r="DC27" i="2"/>
  <c r="DD27" i="2" a="1"/>
  <c r="DE27" i="2"/>
  <c r="DF27" i="2"/>
  <c r="DD27" i="2"/>
  <c r="DG27" i="2"/>
  <c r="CC28" i="2"/>
  <c r="CD28" i="2"/>
  <c r="CF28" i="2" a="1"/>
  <c r="CG28" i="2"/>
  <c r="CH28" i="2"/>
  <c r="CF28" i="2"/>
  <c r="CI28" i="2"/>
  <c r="CJ28" i="2" a="1"/>
  <c r="CK28" i="2"/>
  <c r="CL28" i="2"/>
  <c r="CJ28" i="2"/>
  <c r="CM28" i="2"/>
  <c r="CN28" i="2" a="1"/>
  <c r="CO28" i="2"/>
  <c r="CP28" i="2"/>
  <c r="CN28" i="2"/>
  <c r="CQ28" i="2"/>
  <c r="CR28" i="2" a="1"/>
  <c r="CS28" i="2"/>
  <c r="CT28" i="2"/>
  <c r="CR28" i="2"/>
  <c r="CU28" i="2"/>
  <c r="CV28" i="2" a="1"/>
  <c r="CW28" i="2"/>
  <c r="CX28" i="2"/>
  <c r="CV28" i="2"/>
  <c r="CY28" i="2"/>
  <c r="CZ28" i="2" a="1"/>
  <c r="DA28" i="2"/>
  <c r="DB28" i="2"/>
  <c r="CZ28" i="2"/>
  <c r="DC28" i="2"/>
  <c r="DD28" i="2" a="1"/>
  <c r="DE28" i="2"/>
  <c r="DF28" i="2"/>
  <c r="DD28" i="2"/>
  <c r="DG28" i="2"/>
  <c r="CC29" i="2"/>
  <c r="CD29" i="2"/>
  <c r="CF29" i="2" a="1"/>
  <c r="CG29" i="2"/>
  <c r="CH29" i="2"/>
  <c r="CF29" i="2"/>
  <c r="CI29" i="2"/>
  <c r="CJ29" i="2" a="1"/>
  <c r="CK29" i="2"/>
  <c r="CL29" i="2"/>
  <c r="CJ29" i="2"/>
  <c r="CM29" i="2"/>
  <c r="CN29" i="2" a="1"/>
  <c r="CO29" i="2"/>
  <c r="CP29" i="2"/>
  <c r="CN29" i="2"/>
  <c r="CQ29" i="2"/>
  <c r="CR29" i="2" a="1"/>
  <c r="CS29" i="2"/>
  <c r="CT29" i="2"/>
  <c r="CR29" i="2"/>
  <c r="CU29" i="2"/>
  <c r="CV29" i="2" a="1"/>
  <c r="CW29" i="2"/>
  <c r="CX29" i="2"/>
  <c r="CV29" i="2"/>
  <c r="CY29" i="2"/>
  <c r="CZ29" i="2" a="1"/>
  <c r="DA29" i="2"/>
  <c r="DB29" i="2"/>
  <c r="CZ29" i="2"/>
  <c r="DC29" i="2"/>
  <c r="DD29" i="2" a="1"/>
  <c r="DE29" i="2"/>
  <c r="DF29" i="2"/>
  <c r="DD29" i="2"/>
  <c r="DG29" i="2"/>
  <c r="CC30" i="2"/>
  <c r="CD30" i="2"/>
  <c r="CF30" i="2" a="1"/>
  <c r="CG30" i="2"/>
  <c r="CH30" i="2"/>
  <c r="CF30" i="2"/>
  <c r="CI30" i="2"/>
  <c r="CJ30" i="2" a="1"/>
  <c r="CK30" i="2"/>
  <c r="CL30" i="2"/>
  <c r="CJ30" i="2"/>
  <c r="CM30" i="2"/>
  <c r="CN30" i="2" a="1"/>
  <c r="CO30" i="2"/>
  <c r="CP30" i="2"/>
  <c r="CN30" i="2"/>
  <c r="CQ30" i="2"/>
  <c r="CR30" i="2" a="1"/>
  <c r="CS30" i="2"/>
  <c r="CT30" i="2"/>
  <c r="CR30" i="2"/>
  <c r="CU30" i="2"/>
  <c r="CV30" i="2" a="1"/>
  <c r="CW30" i="2"/>
  <c r="CX30" i="2"/>
  <c r="CV30" i="2"/>
  <c r="CY30" i="2"/>
  <c r="CZ30" i="2" a="1"/>
  <c r="DA30" i="2"/>
  <c r="DB30" i="2"/>
  <c r="CZ30" i="2"/>
  <c r="DC30" i="2"/>
  <c r="DD30" i="2" a="1"/>
  <c r="DE30" i="2"/>
  <c r="DF30" i="2"/>
  <c r="DD30" i="2"/>
  <c r="DG30" i="2"/>
  <c r="CC31" i="2"/>
  <c r="CD31" i="2"/>
  <c r="CF31" i="2" a="1"/>
  <c r="CG31" i="2"/>
  <c r="CH31" i="2"/>
  <c r="CF31" i="2"/>
  <c r="CI31" i="2"/>
  <c r="CJ31" i="2" a="1"/>
  <c r="CK31" i="2"/>
  <c r="CL31" i="2"/>
  <c r="CJ31" i="2"/>
  <c r="CM31" i="2"/>
  <c r="CN31" i="2" a="1"/>
  <c r="CO31" i="2"/>
  <c r="CP31" i="2"/>
  <c r="CN31" i="2"/>
  <c r="CQ31" i="2"/>
  <c r="CR31" i="2" a="1"/>
  <c r="CS31" i="2"/>
  <c r="CT31" i="2"/>
  <c r="CR31" i="2"/>
  <c r="CU31" i="2"/>
  <c r="CV31" i="2" a="1"/>
  <c r="CW31" i="2"/>
  <c r="CX31" i="2"/>
  <c r="CV31" i="2"/>
  <c r="CY31" i="2"/>
  <c r="CZ31" i="2" a="1"/>
  <c r="DA31" i="2"/>
  <c r="DB31" i="2"/>
  <c r="CZ31" i="2"/>
  <c r="DC31" i="2"/>
  <c r="DD31" i="2" a="1"/>
  <c r="DE31" i="2"/>
  <c r="DF31" i="2"/>
  <c r="DD31" i="2"/>
  <c r="DG31" i="2"/>
  <c r="CC32" i="2"/>
  <c r="CD32" i="2"/>
  <c r="CF32" i="2" a="1"/>
  <c r="CG32" i="2"/>
  <c r="CH32" i="2"/>
  <c r="CF32" i="2"/>
  <c r="CI32" i="2"/>
  <c r="CJ32" i="2" a="1"/>
  <c r="CK32" i="2"/>
  <c r="CL32" i="2"/>
  <c r="CJ32" i="2"/>
  <c r="CM32" i="2"/>
  <c r="CN32" i="2" a="1"/>
  <c r="CO32" i="2"/>
  <c r="CP32" i="2"/>
  <c r="CN32" i="2"/>
  <c r="CQ32" i="2"/>
  <c r="CR32" i="2" a="1"/>
  <c r="CS32" i="2"/>
  <c r="CT32" i="2"/>
  <c r="CR32" i="2"/>
  <c r="CU32" i="2"/>
  <c r="CV32" i="2" a="1"/>
  <c r="CW32" i="2"/>
  <c r="CX32" i="2"/>
  <c r="CV32" i="2"/>
  <c r="CY32" i="2"/>
  <c r="CZ32" i="2" a="1"/>
  <c r="DA32" i="2"/>
  <c r="DB32" i="2"/>
  <c r="CZ32" i="2"/>
  <c r="DC32" i="2"/>
  <c r="DD32" i="2" a="1"/>
  <c r="DE32" i="2"/>
  <c r="DF32" i="2"/>
  <c r="DD32" i="2"/>
  <c r="DG32" i="2"/>
  <c r="CC33" i="2"/>
  <c r="CD33" i="2"/>
  <c r="CF33" i="2" a="1"/>
  <c r="CG33" i="2"/>
  <c r="CH33" i="2"/>
  <c r="CF33" i="2"/>
  <c r="CI33" i="2"/>
  <c r="CJ33" i="2" a="1"/>
  <c r="CK33" i="2"/>
  <c r="CL33" i="2"/>
  <c r="CJ33" i="2"/>
  <c r="CM33" i="2"/>
  <c r="CN33" i="2" a="1"/>
  <c r="CO33" i="2"/>
  <c r="CP33" i="2"/>
  <c r="CN33" i="2"/>
  <c r="CQ33" i="2"/>
  <c r="CR33" i="2" a="1"/>
  <c r="CS33" i="2"/>
  <c r="CT33" i="2"/>
  <c r="CR33" i="2"/>
  <c r="CU33" i="2"/>
  <c r="CV33" i="2" a="1"/>
  <c r="CW33" i="2"/>
  <c r="CX33" i="2"/>
  <c r="CV33" i="2"/>
  <c r="CY33" i="2"/>
  <c r="CZ33" i="2" a="1"/>
  <c r="DA33" i="2"/>
  <c r="DB33" i="2"/>
  <c r="CZ33" i="2"/>
  <c r="DC33" i="2"/>
  <c r="DD33" i="2" a="1"/>
  <c r="DE33" i="2"/>
  <c r="DF33" i="2"/>
  <c r="DD33" i="2"/>
  <c r="DG33" i="2"/>
  <c r="CC34" i="2"/>
  <c r="CD34" i="2"/>
  <c r="CF34" i="2" a="1"/>
  <c r="CG34" i="2"/>
  <c r="CH34" i="2"/>
  <c r="CF34" i="2"/>
  <c r="CI34" i="2"/>
  <c r="CJ34" i="2" a="1"/>
  <c r="CK34" i="2"/>
  <c r="CL34" i="2"/>
  <c r="CJ34" i="2"/>
  <c r="CM34" i="2"/>
  <c r="CN34" i="2" a="1"/>
  <c r="CO34" i="2"/>
  <c r="CP34" i="2"/>
  <c r="CN34" i="2"/>
  <c r="CQ34" i="2"/>
  <c r="CR34" i="2" a="1"/>
  <c r="CS34" i="2"/>
  <c r="CT34" i="2"/>
  <c r="CR34" i="2"/>
  <c r="CU34" i="2"/>
  <c r="CV34" i="2" a="1"/>
  <c r="CW34" i="2"/>
  <c r="CX34" i="2"/>
  <c r="CV34" i="2"/>
  <c r="CY34" i="2"/>
  <c r="CZ34" i="2" a="1"/>
  <c r="DA34" i="2"/>
  <c r="DB34" i="2"/>
  <c r="CZ34" i="2"/>
  <c r="DC34" i="2"/>
  <c r="DD34" i="2" a="1"/>
  <c r="DE34" i="2"/>
  <c r="DF34" i="2"/>
  <c r="DD34" i="2"/>
  <c r="DG34" i="2"/>
  <c r="CC35" i="2"/>
  <c r="CD35" i="2"/>
  <c r="CF35" i="2" a="1"/>
  <c r="CG35" i="2"/>
  <c r="CH35" i="2"/>
  <c r="CF35" i="2"/>
  <c r="CI35" i="2"/>
  <c r="CJ35" i="2" a="1"/>
  <c r="CK35" i="2"/>
  <c r="CL35" i="2"/>
  <c r="CJ35" i="2"/>
  <c r="CM35" i="2"/>
  <c r="CN35" i="2" a="1"/>
  <c r="CO35" i="2"/>
  <c r="CP35" i="2"/>
  <c r="CN35" i="2"/>
  <c r="CQ35" i="2"/>
  <c r="CR35" i="2" a="1"/>
  <c r="CS35" i="2"/>
  <c r="CT35" i="2"/>
  <c r="CR35" i="2"/>
  <c r="CU35" i="2"/>
  <c r="CV35" i="2" a="1"/>
  <c r="CW35" i="2"/>
  <c r="CX35" i="2"/>
  <c r="CV35" i="2"/>
  <c r="CY35" i="2"/>
  <c r="CZ35" i="2" a="1"/>
  <c r="DA35" i="2"/>
  <c r="DB35" i="2"/>
  <c r="CZ35" i="2"/>
  <c r="DC35" i="2"/>
  <c r="DD35" i="2" a="1"/>
  <c r="DE35" i="2"/>
  <c r="DF35" i="2"/>
  <c r="DD35" i="2"/>
  <c r="DG35" i="2"/>
  <c r="CC36" i="2"/>
  <c r="CD36" i="2"/>
  <c r="CF36" i="2" a="1"/>
  <c r="CG36" i="2"/>
  <c r="CH36" i="2"/>
  <c r="CF36" i="2"/>
  <c r="CI36" i="2"/>
  <c r="CJ36" i="2" a="1"/>
  <c r="CK36" i="2"/>
  <c r="CL36" i="2"/>
  <c r="CJ36" i="2"/>
  <c r="CM36" i="2"/>
  <c r="CN36" i="2" a="1"/>
  <c r="CO36" i="2"/>
  <c r="CP36" i="2"/>
  <c r="CN36" i="2"/>
  <c r="CQ36" i="2"/>
  <c r="CR36" i="2" a="1"/>
  <c r="CS36" i="2"/>
  <c r="CT36" i="2"/>
  <c r="CR36" i="2"/>
  <c r="CU36" i="2"/>
  <c r="CV36" i="2" a="1"/>
  <c r="CW36" i="2"/>
  <c r="CX36" i="2"/>
  <c r="CV36" i="2"/>
  <c r="CY36" i="2"/>
  <c r="CZ36" i="2" a="1"/>
  <c r="DA36" i="2"/>
  <c r="DB36" i="2"/>
  <c r="CZ36" i="2"/>
  <c r="DC36" i="2"/>
  <c r="DD36" i="2" a="1"/>
  <c r="DE36" i="2"/>
  <c r="DF36" i="2"/>
  <c r="DD36" i="2"/>
  <c r="DG36" i="2"/>
  <c r="CC37" i="2"/>
  <c r="CD37" i="2"/>
  <c r="CF37" i="2" a="1"/>
  <c r="CG37" i="2"/>
  <c r="CH37" i="2"/>
  <c r="CF37" i="2"/>
  <c r="CI37" i="2"/>
  <c r="CJ37" i="2" a="1"/>
  <c r="CK37" i="2"/>
  <c r="CL37" i="2"/>
  <c r="CJ37" i="2"/>
  <c r="CM37" i="2"/>
  <c r="CN37" i="2" a="1"/>
  <c r="CO37" i="2"/>
  <c r="CP37" i="2"/>
  <c r="CN37" i="2"/>
  <c r="CQ37" i="2"/>
  <c r="CR37" i="2" a="1"/>
  <c r="CS37" i="2"/>
  <c r="CT37" i="2"/>
  <c r="CR37" i="2"/>
  <c r="CU37" i="2"/>
  <c r="CV37" i="2" a="1"/>
  <c r="CW37" i="2"/>
  <c r="CX37" i="2"/>
  <c r="CV37" i="2"/>
  <c r="CY37" i="2"/>
  <c r="CZ37" i="2" a="1"/>
  <c r="DA37" i="2"/>
  <c r="DB37" i="2"/>
  <c r="CZ37" i="2"/>
  <c r="DC37" i="2"/>
  <c r="DD37" i="2" a="1"/>
  <c r="DE37" i="2"/>
  <c r="DF37" i="2"/>
  <c r="DD37" i="2"/>
  <c r="DG37" i="2"/>
  <c r="CC38" i="2"/>
  <c r="CD38" i="2"/>
  <c r="CF38" i="2" a="1"/>
  <c r="CG38" i="2"/>
  <c r="CH38" i="2"/>
  <c r="CF38" i="2"/>
  <c r="CI38" i="2"/>
  <c r="CJ38" i="2" a="1"/>
  <c r="CK38" i="2"/>
  <c r="CL38" i="2"/>
  <c r="CJ38" i="2"/>
  <c r="CM38" i="2"/>
  <c r="CN38" i="2" a="1"/>
  <c r="CO38" i="2"/>
  <c r="CP38" i="2"/>
  <c r="CN38" i="2"/>
  <c r="CQ38" i="2"/>
  <c r="CR38" i="2" a="1"/>
  <c r="CS38" i="2"/>
  <c r="CT38" i="2"/>
  <c r="CR38" i="2"/>
  <c r="CU38" i="2"/>
  <c r="CV38" i="2" a="1"/>
  <c r="CW38" i="2"/>
  <c r="CX38" i="2"/>
  <c r="CV38" i="2"/>
  <c r="CY38" i="2"/>
  <c r="CZ38" i="2" a="1"/>
  <c r="DA38" i="2"/>
  <c r="DB38" i="2"/>
  <c r="CZ38" i="2"/>
  <c r="DC38" i="2"/>
  <c r="DD38" i="2" a="1"/>
  <c r="DE38" i="2"/>
  <c r="DF38" i="2"/>
  <c r="DD38" i="2"/>
  <c r="DG38" i="2"/>
  <c r="CC39" i="2"/>
  <c r="CD39" i="2"/>
  <c r="CF39" i="2" a="1"/>
  <c r="CG39" i="2"/>
  <c r="CH39" i="2"/>
  <c r="CF39" i="2"/>
  <c r="CI39" i="2"/>
  <c r="CJ39" i="2" a="1"/>
  <c r="CK39" i="2"/>
  <c r="CL39" i="2"/>
  <c r="CJ39" i="2"/>
  <c r="CM39" i="2"/>
  <c r="CN39" i="2" a="1"/>
  <c r="CO39" i="2"/>
  <c r="CP39" i="2"/>
  <c r="CN39" i="2"/>
  <c r="CQ39" i="2"/>
  <c r="CR39" i="2" a="1"/>
  <c r="CS39" i="2"/>
  <c r="CT39" i="2"/>
  <c r="CR39" i="2"/>
  <c r="CU39" i="2"/>
  <c r="CV39" i="2" a="1"/>
  <c r="CW39" i="2"/>
  <c r="CX39" i="2"/>
  <c r="CV39" i="2"/>
  <c r="CY39" i="2"/>
  <c r="CZ39" i="2" a="1"/>
  <c r="DA39" i="2"/>
  <c r="DB39" i="2"/>
  <c r="CZ39" i="2"/>
  <c r="DC39" i="2"/>
  <c r="DD39" i="2" a="1"/>
  <c r="DE39" i="2"/>
  <c r="DF39" i="2"/>
  <c r="DD39" i="2"/>
  <c r="DG39" i="2"/>
  <c r="CC40" i="2"/>
  <c r="CD40" i="2"/>
  <c r="CF40" i="2" a="1"/>
  <c r="CG40" i="2"/>
  <c r="CH40" i="2"/>
  <c r="CF40" i="2"/>
  <c r="CI40" i="2"/>
  <c r="CJ40" i="2" a="1"/>
  <c r="CK40" i="2"/>
  <c r="CL40" i="2"/>
  <c r="CJ40" i="2"/>
  <c r="CM40" i="2"/>
  <c r="CN40" i="2" a="1"/>
  <c r="CO40" i="2"/>
  <c r="CP40" i="2"/>
  <c r="CN40" i="2"/>
  <c r="CQ40" i="2"/>
  <c r="CR40" i="2" a="1"/>
  <c r="CS40" i="2"/>
  <c r="CT40" i="2"/>
  <c r="CR40" i="2"/>
  <c r="CU40" i="2"/>
  <c r="CV40" i="2" a="1"/>
  <c r="CW40" i="2"/>
  <c r="CX40" i="2"/>
  <c r="CV40" i="2"/>
  <c r="CY40" i="2"/>
  <c r="CZ40" i="2" a="1"/>
  <c r="DA40" i="2"/>
  <c r="DB40" i="2"/>
  <c r="CZ40" i="2"/>
  <c r="DC40" i="2"/>
  <c r="DD40" i="2" a="1"/>
  <c r="DE40" i="2"/>
  <c r="DF40" i="2"/>
  <c r="DD40" i="2"/>
  <c r="DG40" i="2"/>
  <c r="CC41" i="2"/>
  <c r="CD41" i="2"/>
  <c r="CF41" i="2" a="1"/>
  <c r="CG41" i="2"/>
  <c r="CH41" i="2"/>
  <c r="CF41" i="2"/>
  <c r="CI41" i="2"/>
  <c r="CJ41" i="2" a="1"/>
  <c r="CK41" i="2"/>
  <c r="CL41" i="2"/>
  <c r="CJ41" i="2"/>
  <c r="CM41" i="2"/>
  <c r="CN41" i="2" a="1"/>
  <c r="CO41" i="2"/>
  <c r="CP41" i="2"/>
  <c r="CN41" i="2"/>
  <c r="CQ41" i="2"/>
  <c r="CR41" i="2" a="1"/>
  <c r="CS41" i="2"/>
  <c r="CT41" i="2"/>
  <c r="CR41" i="2"/>
  <c r="CU41" i="2"/>
  <c r="CV41" i="2" a="1"/>
  <c r="CW41" i="2"/>
  <c r="CX41" i="2"/>
  <c r="CV41" i="2"/>
  <c r="CY41" i="2"/>
  <c r="CZ41" i="2" a="1"/>
  <c r="DA41" i="2"/>
  <c r="DB41" i="2"/>
  <c r="CZ41" i="2"/>
  <c r="DC41" i="2"/>
  <c r="DD41" i="2" a="1"/>
  <c r="DE41" i="2"/>
  <c r="DF41" i="2"/>
  <c r="DD41" i="2"/>
  <c r="DG41" i="2"/>
  <c r="CC42" i="2"/>
  <c r="CD42" i="2"/>
  <c r="CF42" i="2" a="1"/>
  <c r="CG42" i="2"/>
  <c r="CH42" i="2"/>
  <c r="CF42" i="2"/>
  <c r="CI42" i="2"/>
  <c r="CJ42" i="2" a="1"/>
  <c r="CK42" i="2"/>
  <c r="CL42" i="2"/>
  <c r="CJ42" i="2"/>
  <c r="CM42" i="2"/>
  <c r="CN42" i="2" a="1"/>
  <c r="CO42" i="2"/>
  <c r="CP42" i="2"/>
  <c r="CN42" i="2"/>
  <c r="CQ42" i="2"/>
  <c r="CR42" i="2" a="1"/>
  <c r="CS42" i="2"/>
  <c r="CT42" i="2"/>
  <c r="CR42" i="2"/>
  <c r="CU42" i="2"/>
  <c r="CV42" i="2" a="1"/>
  <c r="CW42" i="2"/>
  <c r="CX42" i="2"/>
  <c r="CV42" i="2"/>
  <c r="CY42" i="2"/>
  <c r="CZ42" i="2" a="1"/>
  <c r="DA42" i="2"/>
  <c r="DB42" i="2"/>
  <c r="CZ42" i="2"/>
  <c r="DC42" i="2"/>
  <c r="DD42" i="2" a="1"/>
  <c r="DE42" i="2"/>
  <c r="DF42" i="2"/>
  <c r="DD42" i="2"/>
  <c r="DG42" i="2"/>
  <c r="CC43" i="2"/>
  <c r="CD43" i="2"/>
  <c r="CF43" i="2" a="1"/>
  <c r="CG43" i="2"/>
  <c r="CH43" i="2"/>
  <c r="CF43" i="2"/>
  <c r="CI43" i="2"/>
  <c r="CJ43" i="2" a="1"/>
  <c r="CK43" i="2"/>
  <c r="CL43" i="2"/>
  <c r="CJ43" i="2"/>
  <c r="CM43" i="2"/>
  <c r="CN43" i="2" a="1"/>
  <c r="CO43" i="2"/>
  <c r="CP43" i="2"/>
  <c r="CN43" i="2"/>
  <c r="CQ43" i="2"/>
  <c r="CR43" i="2" a="1"/>
  <c r="CS43" i="2"/>
  <c r="CT43" i="2"/>
  <c r="CR43" i="2"/>
  <c r="CU43" i="2"/>
  <c r="CV43" i="2" a="1"/>
  <c r="CW43" i="2"/>
  <c r="CX43" i="2"/>
  <c r="CV43" i="2"/>
  <c r="CY43" i="2"/>
  <c r="CZ43" i="2" a="1"/>
  <c r="DA43" i="2"/>
  <c r="DB43" i="2"/>
  <c r="CZ43" i="2"/>
  <c r="DC43" i="2"/>
  <c r="DD43" i="2" a="1"/>
  <c r="DE43" i="2"/>
  <c r="DF43" i="2"/>
  <c r="DD43" i="2"/>
  <c r="DG43" i="2"/>
  <c r="CC44" i="2"/>
  <c r="CD44" i="2"/>
  <c r="CF44" i="2" a="1"/>
  <c r="CG44" i="2"/>
  <c r="CH44" i="2"/>
  <c r="CF44" i="2"/>
  <c r="CI44" i="2"/>
  <c r="CJ44" i="2" a="1"/>
  <c r="CK44" i="2"/>
  <c r="CL44" i="2"/>
  <c r="CJ44" i="2"/>
  <c r="CM44" i="2"/>
  <c r="CN44" i="2" a="1"/>
  <c r="CO44" i="2"/>
  <c r="CP44" i="2"/>
  <c r="CN44" i="2"/>
  <c r="CQ44" i="2"/>
  <c r="CR44" i="2" a="1"/>
  <c r="CS44" i="2"/>
  <c r="CT44" i="2"/>
  <c r="CR44" i="2"/>
  <c r="CU44" i="2"/>
  <c r="CV44" i="2" a="1"/>
  <c r="CW44" i="2"/>
  <c r="CX44" i="2"/>
  <c r="CV44" i="2"/>
  <c r="CY44" i="2"/>
  <c r="CZ44" i="2" a="1"/>
  <c r="DA44" i="2"/>
  <c r="DB44" i="2"/>
  <c r="CZ44" i="2"/>
  <c r="DC44" i="2"/>
  <c r="DD44" i="2" a="1"/>
  <c r="DE44" i="2"/>
  <c r="DF44" i="2"/>
  <c r="DD44" i="2"/>
  <c r="DG44" i="2"/>
  <c r="CC45" i="2"/>
  <c r="CD45" i="2"/>
  <c r="CF45" i="2" a="1"/>
  <c r="CG45" i="2"/>
  <c r="CH45" i="2"/>
  <c r="CF45" i="2"/>
  <c r="CI45" i="2"/>
  <c r="CJ45" i="2" a="1"/>
  <c r="CK45" i="2"/>
  <c r="CL45" i="2"/>
  <c r="CJ45" i="2"/>
  <c r="CM45" i="2"/>
  <c r="CN45" i="2" a="1"/>
  <c r="CO45" i="2"/>
  <c r="CP45" i="2"/>
  <c r="CN45" i="2"/>
  <c r="CQ45" i="2"/>
  <c r="CR45" i="2" a="1"/>
  <c r="CS45" i="2"/>
  <c r="CT45" i="2"/>
  <c r="CR45" i="2"/>
  <c r="CU45" i="2"/>
  <c r="CV45" i="2" a="1"/>
  <c r="CW45" i="2"/>
  <c r="CX45" i="2"/>
  <c r="CV45" i="2"/>
  <c r="CY45" i="2"/>
  <c r="CZ45" i="2" a="1"/>
  <c r="DA45" i="2"/>
  <c r="DB45" i="2"/>
  <c r="CZ45" i="2"/>
  <c r="DC45" i="2"/>
  <c r="DD45" i="2" a="1"/>
  <c r="DE45" i="2"/>
  <c r="DF45" i="2"/>
  <c r="DD45" i="2"/>
  <c r="DG45" i="2"/>
  <c r="CC46" i="2"/>
  <c r="CD46" i="2"/>
  <c r="CF46" i="2" a="1"/>
  <c r="CG46" i="2"/>
  <c r="CH46" i="2"/>
  <c r="CF46" i="2"/>
  <c r="CI46" i="2"/>
  <c r="CJ46" i="2" a="1"/>
  <c r="CK46" i="2"/>
  <c r="CL46" i="2"/>
  <c r="CJ46" i="2"/>
  <c r="CM46" i="2"/>
  <c r="CN46" i="2" a="1"/>
  <c r="CO46" i="2"/>
  <c r="CP46" i="2"/>
  <c r="CN46" i="2"/>
  <c r="CQ46" i="2"/>
  <c r="CR46" i="2" a="1"/>
  <c r="CS46" i="2"/>
  <c r="CT46" i="2"/>
  <c r="CR46" i="2"/>
  <c r="CU46" i="2"/>
  <c r="CV46" i="2" a="1"/>
  <c r="CW46" i="2"/>
  <c r="CX46" i="2"/>
  <c r="CV46" i="2"/>
  <c r="CY46" i="2"/>
  <c r="CZ46" i="2" a="1"/>
  <c r="DA46" i="2"/>
  <c r="DB46" i="2"/>
  <c r="CZ46" i="2"/>
  <c r="DC46" i="2"/>
  <c r="DD46" i="2" a="1"/>
  <c r="DE46" i="2"/>
  <c r="DF46" i="2"/>
  <c r="DD46" i="2"/>
  <c r="DG46" i="2"/>
  <c r="CC47" i="2"/>
  <c r="CD47" i="2"/>
  <c r="CF47" i="2" a="1"/>
  <c r="CG47" i="2"/>
  <c r="CH47" i="2"/>
  <c r="CF47" i="2"/>
  <c r="CI47" i="2"/>
  <c r="CJ47" i="2" a="1"/>
  <c r="CK47" i="2"/>
  <c r="CL47" i="2"/>
  <c r="CJ47" i="2"/>
  <c r="CM47" i="2"/>
  <c r="CN47" i="2" a="1"/>
  <c r="CO47" i="2"/>
  <c r="CP47" i="2"/>
  <c r="CN47" i="2"/>
  <c r="CQ47" i="2"/>
  <c r="CR47" i="2" a="1"/>
  <c r="CS47" i="2"/>
  <c r="CT47" i="2"/>
  <c r="CR47" i="2"/>
  <c r="CU47" i="2"/>
  <c r="CV47" i="2" a="1"/>
  <c r="CW47" i="2"/>
  <c r="CX47" i="2"/>
  <c r="CV47" i="2"/>
  <c r="CY47" i="2"/>
  <c r="CZ47" i="2" a="1"/>
  <c r="DA47" i="2"/>
  <c r="DB47" i="2"/>
  <c r="CZ47" i="2"/>
  <c r="DC47" i="2"/>
  <c r="DD47" i="2" a="1"/>
  <c r="DE47" i="2"/>
  <c r="DF47" i="2"/>
  <c r="DD47" i="2"/>
  <c r="DG47" i="2"/>
  <c r="CC48" i="2"/>
  <c r="CD48" i="2"/>
  <c r="CF48" i="2" a="1"/>
  <c r="CG48" i="2"/>
  <c r="CH48" i="2"/>
  <c r="CF48" i="2"/>
  <c r="CI48" i="2"/>
  <c r="CJ48" i="2" a="1"/>
  <c r="CK48" i="2"/>
  <c r="CL48" i="2"/>
  <c r="CJ48" i="2"/>
  <c r="CM48" i="2"/>
  <c r="CN48" i="2" a="1"/>
  <c r="CO48" i="2"/>
  <c r="CP48" i="2"/>
  <c r="CN48" i="2"/>
  <c r="CQ48" i="2"/>
  <c r="CR48" i="2" a="1"/>
  <c r="CS48" i="2"/>
  <c r="CT48" i="2"/>
  <c r="CR48" i="2"/>
  <c r="CU48" i="2"/>
  <c r="CV48" i="2" a="1"/>
  <c r="CW48" i="2"/>
  <c r="CX48" i="2"/>
  <c r="CV48" i="2"/>
  <c r="CY48" i="2"/>
  <c r="CZ48" i="2" a="1"/>
  <c r="DA48" i="2"/>
  <c r="DB48" i="2"/>
  <c r="CZ48" i="2"/>
  <c r="DC48" i="2"/>
  <c r="DD48" i="2" a="1"/>
  <c r="DE48" i="2"/>
  <c r="DF48" i="2"/>
  <c r="DD48" i="2"/>
  <c r="DG48" i="2"/>
  <c r="CC49" i="2"/>
  <c r="CD49" i="2"/>
  <c r="CF49" i="2" a="1"/>
  <c r="CF49" i="2"/>
  <c r="CG49" i="2"/>
  <c r="CH49" i="2"/>
  <c r="CI49" i="2"/>
  <c r="CJ49" i="2" a="1"/>
  <c r="CJ49" i="2"/>
  <c r="CK49" i="2"/>
  <c r="CL49" i="2"/>
  <c r="CM49" i="2"/>
  <c r="CN49" i="2" a="1"/>
  <c r="CN49" i="2"/>
  <c r="CO49" i="2"/>
  <c r="CP49" i="2"/>
  <c r="CQ49" i="2"/>
  <c r="CR49" i="2" a="1"/>
  <c r="CR49" i="2"/>
  <c r="CS49" i="2"/>
  <c r="CT49" i="2"/>
  <c r="CU49" i="2"/>
  <c r="CV49" i="2" a="1"/>
  <c r="CV49" i="2"/>
  <c r="CW49" i="2"/>
  <c r="CX49" i="2"/>
  <c r="CY49" i="2"/>
  <c r="CZ49" i="2" a="1"/>
  <c r="CZ49" i="2"/>
  <c r="DA49" i="2"/>
  <c r="DB49" i="2"/>
  <c r="DC49" i="2"/>
  <c r="DD49" i="2" a="1"/>
  <c r="DD49" i="2"/>
  <c r="DE49" i="2"/>
  <c r="DF49" i="2"/>
  <c r="DG49" i="2"/>
  <c r="CC50" i="2"/>
  <c r="CD50" i="2"/>
  <c r="CF50" i="2" a="1"/>
  <c r="CF50" i="2"/>
  <c r="CG50" i="2"/>
  <c r="CH50" i="2"/>
  <c r="CI50" i="2"/>
  <c r="CJ50" i="2" a="1"/>
  <c r="CJ50" i="2"/>
  <c r="CK50" i="2"/>
  <c r="CL50" i="2"/>
  <c r="CM50" i="2"/>
  <c r="CN50" i="2" a="1"/>
  <c r="CN50" i="2"/>
  <c r="CO50" i="2"/>
  <c r="CP50" i="2"/>
  <c r="CQ50" i="2"/>
  <c r="CR50" i="2" a="1"/>
  <c r="CR50" i="2"/>
  <c r="CS50" i="2"/>
  <c r="CT50" i="2"/>
  <c r="CU50" i="2"/>
  <c r="CV50" i="2" a="1"/>
  <c r="CV50" i="2"/>
  <c r="CW50" i="2"/>
  <c r="CX50" i="2"/>
  <c r="CY50" i="2"/>
  <c r="CZ50" i="2" a="1"/>
  <c r="CZ50" i="2"/>
  <c r="DA50" i="2"/>
  <c r="DB50" i="2"/>
  <c r="DC50" i="2"/>
  <c r="DD50" i="2" a="1"/>
  <c r="DD50" i="2"/>
  <c r="DE50" i="2"/>
  <c r="DF50" i="2"/>
  <c r="DG50" i="2"/>
  <c r="CC51" i="2"/>
  <c r="CD51" i="2"/>
  <c r="CF51" i="2" a="1"/>
  <c r="CF51" i="2"/>
  <c r="CG51" i="2"/>
  <c r="CH51" i="2"/>
  <c r="CI51" i="2"/>
  <c r="CJ51" i="2" a="1"/>
  <c r="CJ51" i="2"/>
  <c r="CK51" i="2"/>
  <c r="CL51" i="2"/>
  <c r="CM51" i="2"/>
  <c r="CN51" i="2" a="1"/>
  <c r="CN51" i="2"/>
  <c r="CO51" i="2"/>
  <c r="CP51" i="2"/>
  <c r="CQ51" i="2"/>
  <c r="CR51" i="2" a="1"/>
  <c r="CR51" i="2"/>
  <c r="CS51" i="2"/>
  <c r="CT51" i="2"/>
  <c r="CU51" i="2"/>
  <c r="CV51" i="2" a="1"/>
  <c r="CV51" i="2"/>
  <c r="CW51" i="2"/>
  <c r="CX51" i="2"/>
  <c r="CY51" i="2"/>
  <c r="CZ51" i="2" a="1"/>
  <c r="CZ51" i="2"/>
  <c r="DA51" i="2"/>
  <c r="DB51" i="2"/>
  <c r="DC51" i="2"/>
  <c r="DD51" i="2" a="1"/>
  <c r="DD51" i="2"/>
  <c r="DE51" i="2"/>
  <c r="DF51" i="2"/>
  <c r="DG51" i="2"/>
  <c r="CC52" i="2"/>
  <c r="CD52" i="2"/>
  <c r="CF52" i="2" a="1"/>
  <c r="CF52" i="2"/>
  <c r="CG52" i="2"/>
  <c r="CH52" i="2"/>
  <c r="CI52" i="2"/>
  <c r="CJ52" i="2" a="1"/>
  <c r="CJ52" i="2"/>
  <c r="CK52" i="2"/>
  <c r="CL52" i="2"/>
  <c r="CM52" i="2"/>
  <c r="CN52" i="2" a="1"/>
  <c r="CN52" i="2"/>
  <c r="CO52" i="2"/>
  <c r="CP52" i="2"/>
  <c r="CQ52" i="2"/>
  <c r="CR52" i="2" a="1"/>
  <c r="CR52" i="2"/>
  <c r="CS52" i="2"/>
  <c r="CT52" i="2"/>
  <c r="CU52" i="2"/>
  <c r="CV52" i="2" a="1"/>
  <c r="CV52" i="2"/>
  <c r="CW52" i="2"/>
  <c r="CX52" i="2"/>
  <c r="CY52" i="2"/>
  <c r="CZ52" i="2" a="1"/>
  <c r="CZ52" i="2"/>
  <c r="DA52" i="2"/>
  <c r="DB52" i="2"/>
  <c r="DC52" i="2"/>
  <c r="DD52" i="2" a="1"/>
  <c r="DD52" i="2"/>
  <c r="DE52" i="2"/>
  <c r="DF52" i="2"/>
  <c r="DG52" i="2"/>
  <c r="CC53" i="2"/>
  <c r="CD53" i="2"/>
  <c r="CF53" i="2" a="1"/>
  <c r="CF53" i="2"/>
  <c r="CG53" i="2"/>
  <c r="CH53" i="2"/>
  <c r="CI53" i="2"/>
  <c r="CJ53" i="2" a="1"/>
  <c r="CJ53" i="2"/>
  <c r="CK53" i="2"/>
  <c r="CL53" i="2"/>
  <c r="CM53" i="2"/>
  <c r="CN53" i="2" a="1"/>
  <c r="CN53" i="2"/>
  <c r="CO53" i="2"/>
  <c r="CP53" i="2"/>
  <c r="CQ53" i="2"/>
  <c r="CR53" i="2" a="1"/>
  <c r="CR53" i="2"/>
  <c r="CS53" i="2"/>
  <c r="CT53" i="2"/>
  <c r="CU53" i="2"/>
  <c r="CV53" i="2" a="1"/>
  <c r="CV53" i="2"/>
  <c r="CW53" i="2"/>
  <c r="CX53" i="2"/>
  <c r="CY53" i="2"/>
  <c r="CZ53" i="2" a="1"/>
  <c r="CZ53" i="2"/>
  <c r="DA53" i="2"/>
  <c r="DB53" i="2"/>
  <c r="DC53" i="2"/>
  <c r="DD53" i="2" a="1"/>
  <c r="DD53" i="2"/>
  <c r="DE53" i="2"/>
  <c r="DF53" i="2"/>
  <c r="DG53" i="2"/>
  <c r="CC54" i="2"/>
  <c r="CD54" i="2"/>
  <c r="CF54" i="2" a="1"/>
  <c r="CF54" i="2"/>
  <c r="CG54" i="2"/>
  <c r="CH54" i="2"/>
  <c r="CI54" i="2"/>
  <c r="CJ54" i="2" a="1"/>
  <c r="CJ54" i="2"/>
  <c r="CK54" i="2"/>
  <c r="CL54" i="2"/>
  <c r="CM54" i="2"/>
  <c r="CN54" i="2" a="1"/>
  <c r="CN54" i="2"/>
  <c r="CO54" i="2"/>
  <c r="CP54" i="2"/>
  <c r="CQ54" i="2"/>
  <c r="CR54" i="2" a="1"/>
  <c r="CR54" i="2"/>
  <c r="CS54" i="2"/>
  <c r="CT54" i="2"/>
  <c r="CU54" i="2"/>
  <c r="CV54" i="2" a="1"/>
  <c r="CV54" i="2"/>
  <c r="CW54" i="2"/>
  <c r="CX54" i="2"/>
  <c r="CY54" i="2"/>
  <c r="CZ54" i="2" a="1"/>
  <c r="CZ54" i="2"/>
  <c r="DA54" i="2"/>
  <c r="DB54" i="2"/>
  <c r="DC54" i="2"/>
  <c r="DD54" i="2" a="1"/>
  <c r="DD54" i="2"/>
  <c r="DE54" i="2"/>
  <c r="DF54" i="2"/>
  <c r="DG54" i="2"/>
  <c r="CC55" i="2"/>
  <c r="CD55" i="2"/>
  <c r="CF55" i="2" a="1"/>
  <c r="CF55" i="2"/>
  <c r="CG55" i="2"/>
  <c r="CH55" i="2"/>
  <c r="CI55" i="2"/>
  <c r="CJ55" i="2" a="1"/>
  <c r="CJ55" i="2"/>
  <c r="CK55" i="2"/>
  <c r="CL55" i="2"/>
  <c r="CM55" i="2"/>
  <c r="CN55" i="2" a="1"/>
  <c r="CN55" i="2"/>
  <c r="CO55" i="2"/>
  <c r="CP55" i="2"/>
  <c r="CQ55" i="2"/>
  <c r="CR55" i="2" a="1"/>
  <c r="CR55" i="2"/>
  <c r="CS55" i="2"/>
  <c r="CT55" i="2"/>
  <c r="CU55" i="2"/>
  <c r="CV55" i="2" a="1"/>
  <c r="CV55" i="2"/>
  <c r="CW55" i="2"/>
  <c r="CX55" i="2"/>
  <c r="CY55" i="2"/>
  <c r="CZ55" i="2" a="1"/>
  <c r="CZ55" i="2"/>
  <c r="DA55" i="2"/>
  <c r="DB55" i="2"/>
  <c r="DC55" i="2"/>
  <c r="DD55" i="2" a="1"/>
  <c r="DD55" i="2"/>
  <c r="DE55" i="2"/>
  <c r="DF55" i="2"/>
  <c r="DG55" i="2"/>
  <c r="CC56" i="2"/>
  <c r="CD56" i="2"/>
  <c r="CF56" i="2" a="1"/>
  <c r="CF56" i="2"/>
  <c r="CG56" i="2"/>
  <c r="CH56" i="2"/>
  <c r="CI56" i="2"/>
  <c r="CJ56" i="2" a="1"/>
  <c r="CJ56" i="2"/>
  <c r="CK56" i="2"/>
  <c r="CL56" i="2"/>
  <c r="CM56" i="2"/>
  <c r="CN56" i="2" a="1"/>
  <c r="CN56" i="2"/>
  <c r="CO56" i="2"/>
  <c r="CP56" i="2"/>
  <c r="CQ56" i="2"/>
  <c r="CR56" i="2" a="1"/>
  <c r="CR56" i="2"/>
  <c r="CS56" i="2"/>
  <c r="CT56" i="2"/>
  <c r="CU56" i="2"/>
  <c r="CV56" i="2" a="1"/>
  <c r="CV56" i="2"/>
  <c r="CW56" i="2"/>
  <c r="CX56" i="2"/>
  <c r="CY56" i="2"/>
  <c r="CZ56" i="2" a="1"/>
  <c r="CZ56" i="2"/>
  <c r="DA56" i="2"/>
  <c r="DB56" i="2"/>
  <c r="DC56" i="2"/>
  <c r="DD56" i="2" a="1"/>
  <c r="DD56" i="2"/>
  <c r="DE56" i="2"/>
  <c r="DF56" i="2"/>
  <c r="DG56" i="2"/>
  <c r="CC57" i="2"/>
  <c r="CD57" i="2"/>
  <c r="CF57" i="2" a="1"/>
  <c r="CF57" i="2"/>
  <c r="CG57" i="2"/>
  <c r="CH57" i="2"/>
  <c r="CI57" i="2"/>
  <c r="CJ57" i="2" a="1"/>
  <c r="CJ57" i="2"/>
  <c r="CK57" i="2"/>
  <c r="CL57" i="2"/>
  <c r="CM57" i="2"/>
  <c r="CN57" i="2" a="1"/>
  <c r="CN57" i="2"/>
  <c r="CO57" i="2"/>
  <c r="CP57" i="2"/>
  <c r="CQ57" i="2"/>
  <c r="CR57" i="2" a="1"/>
  <c r="CR57" i="2"/>
  <c r="CS57" i="2"/>
  <c r="CT57" i="2"/>
  <c r="CU57" i="2"/>
  <c r="CV57" i="2" a="1"/>
  <c r="CV57" i="2"/>
  <c r="CW57" i="2"/>
  <c r="CX57" i="2"/>
  <c r="CY57" i="2"/>
  <c r="CZ57" i="2" a="1"/>
  <c r="CZ57" i="2"/>
  <c r="DA57" i="2"/>
  <c r="DB57" i="2"/>
  <c r="DC57" i="2"/>
  <c r="DD57" i="2" a="1"/>
  <c r="DD57" i="2"/>
  <c r="DE57" i="2"/>
  <c r="DF57" i="2"/>
  <c r="DG57" i="2"/>
  <c r="CC58" i="2"/>
  <c r="CD58" i="2"/>
  <c r="CF58" i="2" a="1"/>
  <c r="CF58" i="2"/>
  <c r="CG58" i="2"/>
  <c r="CH58" i="2"/>
  <c r="CI58" i="2"/>
  <c r="CJ58" i="2" a="1"/>
  <c r="CJ58" i="2"/>
  <c r="CK58" i="2"/>
  <c r="CL58" i="2"/>
  <c r="CM58" i="2"/>
  <c r="CN58" i="2" a="1"/>
  <c r="CN58" i="2"/>
  <c r="CO58" i="2"/>
  <c r="CP58" i="2"/>
  <c r="CQ58" i="2"/>
  <c r="CR58" i="2" a="1"/>
  <c r="CR58" i="2"/>
  <c r="CS58" i="2"/>
  <c r="CT58" i="2"/>
  <c r="CU58" i="2"/>
  <c r="CV58" i="2" a="1"/>
  <c r="CV58" i="2"/>
  <c r="CW58" i="2"/>
  <c r="CX58" i="2"/>
  <c r="CY58" i="2"/>
  <c r="CZ58" i="2" a="1"/>
  <c r="CZ58" i="2"/>
  <c r="DA58" i="2"/>
  <c r="DB58" i="2"/>
  <c r="DC58" i="2"/>
  <c r="DD58" i="2" a="1"/>
  <c r="DD58" i="2"/>
  <c r="DE58" i="2"/>
  <c r="DF58" i="2"/>
  <c r="DG58" i="2"/>
  <c r="CC59" i="2"/>
  <c r="CD59" i="2"/>
  <c r="CF59" i="2" a="1"/>
  <c r="CF59" i="2"/>
  <c r="CG59" i="2"/>
  <c r="CH59" i="2"/>
  <c r="CI59" i="2"/>
  <c r="CJ59" i="2" a="1"/>
  <c r="CJ59" i="2"/>
  <c r="CK59" i="2"/>
  <c r="CL59" i="2"/>
  <c r="CM59" i="2"/>
  <c r="CN59" i="2" a="1"/>
  <c r="CN59" i="2"/>
  <c r="CO59" i="2"/>
  <c r="CP59" i="2"/>
  <c r="CQ59" i="2"/>
  <c r="CR59" i="2" a="1"/>
  <c r="CR59" i="2"/>
  <c r="CS59" i="2"/>
  <c r="CT59" i="2"/>
  <c r="CU59" i="2"/>
  <c r="CV59" i="2" a="1"/>
  <c r="CV59" i="2"/>
  <c r="CW59" i="2"/>
  <c r="CX59" i="2"/>
  <c r="CY59" i="2"/>
  <c r="CZ59" i="2" a="1"/>
  <c r="CZ59" i="2"/>
  <c r="DA59" i="2"/>
  <c r="DB59" i="2"/>
  <c r="DC59" i="2"/>
  <c r="DD59" i="2" a="1"/>
  <c r="DD59" i="2"/>
  <c r="DE59" i="2"/>
  <c r="DF59" i="2"/>
  <c r="DG59" i="2"/>
  <c r="CC60" i="2"/>
  <c r="CD60" i="2"/>
  <c r="CF60" i="2" a="1"/>
  <c r="CF60" i="2"/>
  <c r="CG60" i="2"/>
  <c r="CH60" i="2"/>
  <c r="CI60" i="2"/>
  <c r="CJ60" i="2" a="1"/>
  <c r="CJ60" i="2"/>
  <c r="CK60" i="2"/>
  <c r="CL60" i="2"/>
  <c r="CM60" i="2"/>
  <c r="CN60" i="2" a="1"/>
  <c r="CN60" i="2"/>
  <c r="CO60" i="2"/>
  <c r="CP60" i="2"/>
  <c r="CQ60" i="2"/>
  <c r="CR60" i="2" a="1"/>
  <c r="CR60" i="2"/>
  <c r="CS60" i="2"/>
  <c r="CT60" i="2"/>
  <c r="CU60" i="2"/>
  <c r="CV60" i="2" a="1"/>
  <c r="CV60" i="2"/>
  <c r="CW60" i="2"/>
  <c r="CX60" i="2"/>
  <c r="CY60" i="2"/>
  <c r="CZ60" i="2" a="1"/>
  <c r="CZ60" i="2"/>
  <c r="DA60" i="2"/>
  <c r="DB60" i="2"/>
  <c r="DC60" i="2"/>
  <c r="DD60" i="2" a="1"/>
  <c r="DD60" i="2"/>
  <c r="DE60" i="2"/>
  <c r="DF60" i="2"/>
  <c r="DG60" i="2"/>
  <c r="CC61" i="2"/>
  <c r="CD61" i="2"/>
  <c r="CF61" i="2" a="1"/>
  <c r="CF61" i="2"/>
  <c r="CG61" i="2"/>
  <c r="CH61" i="2"/>
  <c r="CI61" i="2"/>
  <c r="CJ61" i="2" a="1"/>
  <c r="CJ61" i="2"/>
  <c r="CK61" i="2"/>
  <c r="CL61" i="2"/>
  <c r="CM61" i="2"/>
  <c r="CN61" i="2" a="1"/>
  <c r="CN61" i="2"/>
  <c r="CO61" i="2"/>
  <c r="CP61" i="2"/>
  <c r="CQ61" i="2"/>
  <c r="CR61" i="2" a="1"/>
  <c r="CR61" i="2"/>
  <c r="CS61" i="2"/>
  <c r="CT61" i="2"/>
  <c r="CU61" i="2"/>
  <c r="CV61" i="2" a="1"/>
  <c r="CV61" i="2"/>
  <c r="CW61" i="2"/>
  <c r="CX61" i="2"/>
  <c r="CY61" i="2"/>
  <c r="CZ61" i="2" a="1"/>
  <c r="CZ61" i="2"/>
  <c r="DA61" i="2"/>
  <c r="DB61" i="2"/>
  <c r="DC61" i="2"/>
  <c r="DD61" i="2" a="1"/>
  <c r="DD61" i="2"/>
  <c r="DE61" i="2"/>
  <c r="DF61" i="2"/>
  <c r="DG61" i="2"/>
  <c r="CC62" i="2"/>
  <c r="CD62" i="2"/>
  <c r="CF62" i="2" a="1"/>
  <c r="CF62" i="2"/>
  <c r="CG62" i="2"/>
  <c r="CH62" i="2"/>
  <c r="CI62" i="2"/>
  <c r="CJ62" i="2" a="1"/>
  <c r="CJ62" i="2"/>
  <c r="CK62" i="2"/>
  <c r="CL62" i="2"/>
  <c r="CM62" i="2"/>
  <c r="CN62" i="2" a="1"/>
  <c r="CN62" i="2"/>
  <c r="CO62" i="2"/>
  <c r="CP62" i="2"/>
  <c r="CQ62" i="2"/>
  <c r="CR62" i="2" a="1"/>
  <c r="CR62" i="2"/>
  <c r="CS62" i="2"/>
  <c r="CT62" i="2"/>
  <c r="CU62" i="2"/>
  <c r="CV62" i="2" a="1"/>
  <c r="CV62" i="2"/>
  <c r="CW62" i="2"/>
  <c r="CX62" i="2"/>
  <c r="CY62" i="2"/>
  <c r="CZ62" i="2" a="1"/>
  <c r="CZ62" i="2"/>
  <c r="DA62" i="2"/>
  <c r="DB62" i="2"/>
  <c r="DC62" i="2"/>
  <c r="DD62" i="2" a="1"/>
  <c r="DD62" i="2"/>
  <c r="DE62" i="2"/>
  <c r="DF62" i="2"/>
  <c r="DG62" i="2"/>
  <c r="CC63" i="2"/>
  <c r="CD63" i="2"/>
  <c r="CF63" i="2" a="1"/>
  <c r="CF63" i="2"/>
  <c r="CG63" i="2"/>
  <c r="CH63" i="2"/>
  <c r="CI63" i="2"/>
  <c r="CJ63" i="2" a="1"/>
  <c r="CJ63" i="2"/>
  <c r="CK63" i="2"/>
  <c r="CL63" i="2"/>
  <c r="CM63" i="2"/>
  <c r="CN63" i="2" a="1"/>
  <c r="CN63" i="2"/>
  <c r="CO63" i="2"/>
  <c r="CP63" i="2"/>
  <c r="CQ63" i="2"/>
  <c r="CR63" i="2" a="1"/>
  <c r="CR63" i="2"/>
  <c r="CS63" i="2"/>
  <c r="CT63" i="2"/>
  <c r="CU63" i="2"/>
  <c r="CV63" i="2" a="1"/>
  <c r="CV63" i="2"/>
  <c r="CW63" i="2"/>
  <c r="CX63" i="2"/>
  <c r="CY63" i="2"/>
  <c r="CZ63" i="2" a="1"/>
  <c r="CZ63" i="2"/>
  <c r="DA63" i="2"/>
  <c r="DB63" i="2"/>
  <c r="DC63" i="2"/>
  <c r="DD63" i="2" a="1"/>
  <c r="DD63" i="2"/>
  <c r="DE63" i="2"/>
  <c r="DF63" i="2"/>
  <c r="DG63" i="2"/>
  <c r="CC64" i="2"/>
  <c r="CD64" i="2"/>
  <c r="CF64" i="2" a="1"/>
  <c r="CF64" i="2"/>
  <c r="CG64" i="2"/>
  <c r="CH64" i="2"/>
  <c r="CI64" i="2"/>
  <c r="CJ64" i="2" a="1"/>
  <c r="CJ64" i="2"/>
  <c r="CK64" i="2"/>
  <c r="CL64" i="2"/>
  <c r="CM64" i="2"/>
  <c r="CN64" i="2" a="1"/>
  <c r="CN64" i="2"/>
  <c r="CO64" i="2"/>
  <c r="CP64" i="2"/>
  <c r="CQ64" i="2"/>
  <c r="CR64" i="2" a="1"/>
  <c r="CR64" i="2"/>
  <c r="CS64" i="2"/>
  <c r="CT64" i="2"/>
  <c r="CU64" i="2"/>
  <c r="CV64" i="2" a="1"/>
  <c r="CV64" i="2"/>
  <c r="CW64" i="2"/>
  <c r="CX64" i="2"/>
  <c r="CY64" i="2"/>
  <c r="CZ64" i="2" a="1"/>
  <c r="CZ64" i="2"/>
  <c r="DA64" i="2"/>
  <c r="DB64" i="2"/>
  <c r="DC64" i="2"/>
  <c r="DD64" i="2" a="1"/>
  <c r="DD64" i="2"/>
  <c r="DE64" i="2"/>
  <c r="DF64" i="2"/>
  <c r="DG64" i="2"/>
  <c r="CC65" i="2"/>
  <c r="CD65" i="2"/>
  <c r="CF65" i="2" a="1"/>
  <c r="CF65" i="2"/>
  <c r="CG65" i="2"/>
  <c r="CH65" i="2"/>
  <c r="CI65" i="2"/>
  <c r="CJ65" i="2" a="1"/>
  <c r="CJ65" i="2"/>
  <c r="CK65" i="2"/>
  <c r="CL65" i="2"/>
  <c r="CM65" i="2"/>
  <c r="CN65" i="2" a="1"/>
  <c r="CN65" i="2"/>
  <c r="CO65" i="2"/>
  <c r="CP65" i="2"/>
  <c r="CQ65" i="2"/>
  <c r="CR65" i="2" a="1"/>
  <c r="CR65" i="2"/>
  <c r="CS65" i="2"/>
  <c r="CT65" i="2"/>
  <c r="CU65" i="2"/>
  <c r="CV65" i="2" a="1"/>
  <c r="CV65" i="2"/>
  <c r="CW65" i="2"/>
  <c r="CX65" i="2"/>
  <c r="CY65" i="2"/>
  <c r="CZ65" i="2" a="1"/>
  <c r="CZ65" i="2"/>
  <c r="DA65" i="2"/>
  <c r="DB65" i="2"/>
  <c r="DC65" i="2"/>
  <c r="DD65" i="2" a="1"/>
  <c r="DD65" i="2"/>
  <c r="DE65" i="2"/>
  <c r="DF65" i="2"/>
  <c r="DG65" i="2"/>
  <c r="CC66" i="2"/>
  <c r="CD66" i="2"/>
  <c r="CF66" i="2" a="1"/>
  <c r="CF66" i="2"/>
  <c r="CG66" i="2"/>
  <c r="CH66" i="2"/>
  <c r="CI66" i="2"/>
  <c r="CJ66" i="2" a="1"/>
  <c r="CJ66" i="2"/>
  <c r="CK66" i="2"/>
  <c r="CL66" i="2"/>
  <c r="CM66" i="2"/>
  <c r="CN66" i="2" a="1"/>
  <c r="CN66" i="2"/>
  <c r="CO66" i="2"/>
  <c r="CP66" i="2"/>
  <c r="CQ66" i="2"/>
  <c r="CR66" i="2" a="1"/>
  <c r="CR66" i="2"/>
  <c r="CS66" i="2"/>
  <c r="CT66" i="2"/>
  <c r="CU66" i="2"/>
  <c r="CV66" i="2" a="1"/>
  <c r="CV66" i="2"/>
  <c r="CW66" i="2"/>
  <c r="CX66" i="2"/>
  <c r="CY66" i="2"/>
  <c r="CZ66" i="2" a="1"/>
  <c r="CZ66" i="2"/>
  <c r="DA66" i="2"/>
  <c r="DB66" i="2"/>
  <c r="DC66" i="2"/>
  <c r="DD66" i="2" a="1"/>
  <c r="DD66" i="2"/>
  <c r="DE66" i="2"/>
  <c r="DF66" i="2"/>
  <c r="DG66" i="2"/>
  <c r="CC67" i="2"/>
  <c r="CD67" i="2"/>
  <c r="CF67" i="2" a="1"/>
  <c r="CF67" i="2"/>
  <c r="CG67" i="2"/>
  <c r="CH67" i="2"/>
  <c r="CI67" i="2"/>
  <c r="CJ67" i="2" a="1"/>
  <c r="CJ67" i="2"/>
  <c r="CK67" i="2"/>
  <c r="CL67" i="2"/>
  <c r="CM67" i="2"/>
  <c r="CN67" i="2" a="1"/>
  <c r="CN67" i="2"/>
  <c r="CO67" i="2"/>
  <c r="CP67" i="2"/>
  <c r="CQ67" i="2"/>
  <c r="CR67" i="2" a="1"/>
  <c r="CR67" i="2"/>
  <c r="CS67" i="2"/>
  <c r="CT67" i="2"/>
  <c r="CU67" i="2"/>
  <c r="CV67" i="2" a="1"/>
  <c r="CV67" i="2"/>
  <c r="CW67" i="2"/>
  <c r="CX67" i="2"/>
  <c r="CY67" i="2"/>
  <c r="CZ67" i="2" a="1"/>
  <c r="CZ67" i="2"/>
  <c r="DA67" i="2"/>
  <c r="DB67" i="2"/>
  <c r="DC67" i="2"/>
  <c r="DD67" i="2" a="1"/>
  <c r="DD67" i="2"/>
  <c r="DE67" i="2"/>
  <c r="DF67" i="2"/>
  <c r="DG67" i="2"/>
  <c r="CC68" i="2"/>
  <c r="CD68" i="2"/>
  <c r="CF68" i="2" a="1"/>
  <c r="CF68" i="2"/>
  <c r="CG68" i="2"/>
  <c r="CH68" i="2"/>
  <c r="CI68" i="2"/>
  <c r="CJ68" i="2" a="1"/>
  <c r="CJ68" i="2"/>
  <c r="CK68" i="2"/>
  <c r="CL68" i="2"/>
  <c r="CM68" i="2"/>
  <c r="CN68" i="2" a="1"/>
  <c r="CN68" i="2"/>
  <c r="CO68" i="2"/>
  <c r="CP68" i="2"/>
  <c r="CQ68" i="2"/>
  <c r="CR68" i="2" a="1"/>
  <c r="CR68" i="2"/>
  <c r="CS68" i="2"/>
  <c r="CT68" i="2"/>
  <c r="CU68" i="2"/>
  <c r="CV68" i="2" a="1"/>
  <c r="CV68" i="2"/>
  <c r="CW68" i="2"/>
  <c r="CX68" i="2"/>
  <c r="CY68" i="2"/>
  <c r="CZ68" i="2" a="1"/>
  <c r="CZ68" i="2"/>
  <c r="DA68" i="2"/>
  <c r="DB68" i="2"/>
  <c r="DC68" i="2"/>
  <c r="DD68" i="2" a="1"/>
  <c r="DD68" i="2"/>
  <c r="DE68" i="2"/>
  <c r="DF68" i="2"/>
  <c r="DG68" i="2"/>
  <c r="CC69" i="2"/>
  <c r="CD69" i="2"/>
  <c r="CF69" i="2" a="1"/>
  <c r="CF69" i="2"/>
  <c r="CG69" i="2"/>
  <c r="CH69" i="2"/>
  <c r="CI69" i="2"/>
  <c r="CJ69" i="2" a="1"/>
  <c r="CJ69" i="2"/>
  <c r="CK69" i="2"/>
  <c r="CL69" i="2"/>
  <c r="CM69" i="2"/>
  <c r="CN69" i="2" a="1"/>
  <c r="CN69" i="2"/>
  <c r="CO69" i="2"/>
  <c r="CP69" i="2"/>
  <c r="CQ69" i="2"/>
  <c r="CR69" i="2" a="1"/>
  <c r="CR69" i="2"/>
  <c r="CS69" i="2"/>
  <c r="CT69" i="2"/>
  <c r="CU69" i="2"/>
  <c r="CV69" i="2" a="1"/>
  <c r="CV69" i="2"/>
  <c r="CW69" i="2"/>
  <c r="CX69" i="2"/>
  <c r="CY69" i="2"/>
  <c r="CZ69" i="2" a="1"/>
  <c r="CZ69" i="2"/>
  <c r="DA69" i="2"/>
  <c r="DB69" i="2"/>
  <c r="DC69" i="2"/>
  <c r="DD69" i="2" a="1"/>
  <c r="DD69" i="2"/>
  <c r="DE69" i="2"/>
  <c r="DF69" i="2"/>
  <c r="DG69" i="2"/>
  <c r="CC70" i="2"/>
  <c r="CD70" i="2"/>
  <c r="CF70" i="2" a="1"/>
  <c r="CF70" i="2"/>
  <c r="CG70" i="2"/>
  <c r="CH70" i="2"/>
  <c r="CI70" i="2"/>
  <c r="CJ70" i="2" a="1"/>
  <c r="CJ70" i="2"/>
  <c r="CK70" i="2"/>
  <c r="CL70" i="2"/>
  <c r="CM70" i="2"/>
  <c r="CN70" i="2" a="1"/>
  <c r="CN70" i="2"/>
  <c r="CO70" i="2"/>
  <c r="CP70" i="2"/>
  <c r="CQ70" i="2"/>
  <c r="CR70" i="2" a="1"/>
  <c r="CR70" i="2"/>
  <c r="CS70" i="2"/>
  <c r="CT70" i="2"/>
  <c r="CU70" i="2"/>
  <c r="CV70" i="2" a="1"/>
  <c r="CV70" i="2"/>
  <c r="CW70" i="2"/>
  <c r="CX70" i="2"/>
  <c r="CY70" i="2"/>
  <c r="CZ70" i="2" a="1"/>
  <c r="CZ70" i="2"/>
  <c r="DA70" i="2"/>
  <c r="DB70" i="2"/>
  <c r="DC70" i="2"/>
  <c r="DD70" i="2" a="1"/>
  <c r="DD70" i="2"/>
  <c r="DE70" i="2"/>
  <c r="DF70" i="2"/>
  <c r="DG70" i="2"/>
  <c r="CC71" i="2"/>
  <c r="CD71" i="2"/>
  <c r="CF71" i="2" a="1"/>
  <c r="CF71" i="2"/>
  <c r="CG71" i="2"/>
  <c r="CH71" i="2"/>
  <c r="CI71" i="2"/>
  <c r="CJ71" i="2" a="1"/>
  <c r="CJ71" i="2"/>
  <c r="CK71" i="2"/>
  <c r="CL71" i="2"/>
  <c r="CM71" i="2"/>
  <c r="CN71" i="2" a="1"/>
  <c r="CN71" i="2"/>
  <c r="CO71" i="2"/>
  <c r="CP71" i="2"/>
  <c r="CQ71" i="2"/>
  <c r="CR71" i="2" a="1"/>
  <c r="CR71" i="2"/>
  <c r="CS71" i="2"/>
  <c r="CT71" i="2"/>
  <c r="CU71" i="2"/>
  <c r="CV71" i="2" a="1"/>
  <c r="CV71" i="2"/>
  <c r="CW71" i="2"/>
  <c r="CX71" i="2"/>
  <c r="CY71" i="2"/>
  <c r="CZ71" i="2" a="1"/>
  <c r="CZ71" i="2"/>
  <c r="DA71" i="2"/>
  <c r="DB71" i="2"/>
  <c r="DC71" i="2"/>
  <c r="DD71" i="2" a="1"/>
  <c r="DD71" i="2"/>
  <c r="DE71" i="2"/>
  <c r="DF71" i="2"/>
  <c r="DG71" i="2"/>
  <c r="CC72" i="2"/>
  <c r="CD72" i="2"/>
  <c r="CF72" i="2" a="1"/>
  <c r="CF72" i="2"/>
  <c r="CG72" i="2"/>
  <c r="CH72" i="2"/>
  <c r="CI72" i="2"/>
  <c r="CJ72" i="2" a="1"/>
  <c r="CJ72" i="2"/>
  <c r="CK72" i="2"/>
  <c r="CL72" i="2"/>
  <c r="CM72" i="2"/>
  <c r="CN72" i="2" a="1"/>
  <c r="CN72" i="2"/>
  <c r="CO72" i="2"/>
  <c r="CP72" i="2"/>
  <c r="CQ72" i="2"/>
  <c r="CR72" i="2" a="1"/>
  <c r="CR72" i="2"/>
  <c r="CS72" i="2"/>
  <c r="CT72" i="2"/>
  <c r="CU72" i="2"/>
  <c r="CV72" i="2" a="1"/>
  <c r="CV72" i="2"/>
  <c r="CW72" i="2"/>
  <c r="CX72" i="2"/>
  <c r="CY72" i="2"/>
  <c r="CZ72" i="2" a="1"/>
  <c r="CZ72" i="2"/>
  <c r="DA72" i="2"/>
  <c r="DB72" i="2"/>
  <c r="DC72" i="2"/>
  <c r="DD72" i="2" a="1"/>
  <c r="DD72" i="2"/>
  <c r="DE72" i="2"/>
  <c r="DF72" i="2"/>
  <c r="DG72" i="2"/>
  <c r="CC73" i="2"/>
  <c r="CD73" i="2"/>
  <c r="CF73" i="2" a="1"/>
  <c r="CF73" i="2"/>
  <c r="CG73" i="2"/>
  <c r="CH73" i="2"/>
  <c r="CI73" i="2"/>
  <c r="CJ73" i="2" a="1"/>
  <c r="CJ73" i="2"/>
  <c r="CK73" i="2"/>
  <c r="CL73" i="2"/>
  <c r="CM73" i="2"/>
  <c r="CN73" i="2" a="1"/>
  <c r="CN73" i="2"/>
  <c r="CO73" i="2"/>
  <c r="CP73" i="2"/>
  <c r="CQ73" i="2"/>
  <c r="CR73" i="2" a="1"/>
  <c r="CR73" i="2"/>
  <c r="CS73" i="2"/>
  <c r="CT73" i="2"/>
  <c r="CU73" i="2"/>
  <c r="CV73" i="2" a="1"/>
  <c r="CV73" i="2"/>
  <c r="CW73" i="2"/>
  <c r="CX73" i="2"/>
  <c r="CY73" i="2"/>
  <c r="CZ73" i="2" a="1"/>
  <c r="CZ73" i="2"/>
  <c r="DA73" i="2"/>
  <c r="DB73" i="2"/>
  <c r="DC73" i="2"/>
  <c r="DD73" i="2" a="1"/>
  <c r="DD73" i="2"/>
  <c r="DE73" i="2"/>
  <c r="DF73" i="2"/>
  <c r="DG73" i="2"/>
  <c r="CC74" i="2"/>
  <c r="CD74" i="2"/>
  <c r="CF74" i="2" a="1"/>
  <c r="CF74" i="2"/>
  <c r="CG74" i="2"/>
  <c r="CH74" i="2"/>
  <c r="CI74" i="2"/>
  <c r="CJ74" i="2" a="1"/>
  <c r="CJ74" i="2"/>
  <c r="CK74" i="2"/>
  <c r="CL74" i="2"/>
  <c r="CM74" i="2"/>
  <c r="CN74" i="2" a="1"/>
  <c r="CN74" i="2"/>
  <c r="CO74" i="2"/>
  <c r="CP74" i="2"/>
  <c r="CQ74" i="2"/>
  <c r="CR74" i="2" a="1"/>
  <c r="CR74" i="2"/>
  <c r="CS74" i="2"/>
  <c r="CT74" i="2"/>
  <c r="CU74" i="2"/>
  <c r="CV74" i="2" a="1"/>
  <c r="CV74" i="2"/>
  <c r="CW74" i="2"/>
  <c r="CX74" i="2"/>
  <c r="CY74" i="2"/>
  <c r="CZ74" i="2" a="1"/>
  <c r="CZ74" i="2"/>
  <c r="DA74" i="2"/>
  <c r="DB74" i="2"/>
  <c r="DC74" i="2"/>
  <c r="DD74" i="2" a="1"/>
  <c r="DD74" i="2"/>
  <c r="DE74" i="2"/>
  <c r="DF74" i="2"/>
  <c r="DG74" i="2"/>
  <c r="CC75" i="2"/>
  <c r="CD75" i="2"/>
  <c r="CF75" i="2" a="1"/>
  <c r="CF75" i="2"/>
  <c r="CG75" i="2"/>
  <c r="CH75" i="2"/>
  <c r="CI75" i="2"/>
  <c r="CJ75" i="2" a="1"/>
  <c r="CJ75" i="2"/>
  <c r="CK75" i="2"/>
  <c r="CL75" i="2"/>
  <c r="CM75" i="2"/>
  <c r="CN75" i="2" a="1"/>
  <c r="CN75" i="2"/>
  <c r="CO75" i="2"/>
  <c r="CP75" i="2"/>
  <c r="CQ75" i="2"/>
  <c r="CR75" i="2" a="1"/>
  <c r="CR75" i="2"/>
  <c r="CS75" i="2"/>
  <c r="CT75" i="2"/>
  <c r="CU75" i="2"/>
  <c r="CV75" i="2" a="1"/>
  <c r="CV75" i="2"/>
  <c r="CW75" i="2"/>
  <c r="CX75" i="2"/>
  <c r="CY75" i="2"/>
  <c r="CZ75" i="2" a="1"/>
  <c r="CZ75" i="2"/>
  <c r="DA75" i="2"/>
  <c r="DB75" i="2"/>
  <c r="DC75" i="2"/>
  <c r="DD75" i="2" a="1"/>
  <c r="DD75" i="2"/>
  <c r="DE75" i="2"/>
  <c r="DF75" i="2"/>
  <c r="DG75" i="2"/>
  <c r="CC76" i="2"/>
  <c r="CD76" i="2"/>
  <c r="CF76" i="2" a="1"/>
  <c r="CF76" i="2"/>
  <c r="CG76" i="2"/>
  <c r="CH76" i="2"/>
  <c r="CI76" i="2"/>
  <c r="CJ76" i="2" a="1"/>
  <c r="CJ76" i="2"/>
  <c r="CK76" i="2"/>
  <c r="CL76" i="2"/>
  <c r="CM76" i="2"/>
  <c r="CN76" i="2" a="1"/>
  <c r="CN76" i="2"/>
  <c r="CO76" i="2"/>
  <c r="CP76" i="2"/>
  <c r="CQ76" i="2"/>
  <c r="CR76" i="2" a="1"/>
  <c r="CR76" i="2"/>
  <c r="CS76" i="2"/>
  <c r="CT76" i="2"/>
  <c r="CU76" i="2"/>
  <c r="CV76" i="2" a="1"/>
  <c r="CV76" i="2"/>
  <c r="CW76" i="2"/>
  <c r="CX76" i="2"/>
  <c r="CY76" i="2"/>
  <c r="CZ76" i="2" a="1"/>
  <c r="CZ76" i="2"/>
  <c r="DA76" i="2"/>
  <c r="DB76" i="2"/>
  <c r="DC76" i="2"/>
  <c r="DD76" i="2" a="1"/>
  <c r="DD76" i="2"/>
  <c r="DE76" i="2"/>
  <c r="DF76" i="2"/>
  <c r="DG76" i="2"/>
  <c r="CC77" i="2"/>
  <c r="CD77" i="2"/>
  <c r="CF77" i="2" a="1"/>
  <c r="CF77" i="2"/>
  <c r="CG77" i="2"/>
  <c r="CH77" i="2"/>
  <c r="CI77" i="2"/>
  <c r="CJ77" i="2" a="1"/>
  <c r="CJ77" i="2"/>
  <c r="CK77" i="2"/>
  <c r="CL77" i="2"/>
  <c r="CM77" i="2"/>
  <c r="CN77" i="2" a="1"/>
  <c r="CN77" i="2"/>
  <c r="CO77" i="2"/>
  <c r="CP77" i="2"/>
  <c r="CQ77" i="2"/>
  <c r="CR77" i="2" a="1"/>
  <c r="CR77" i="2"/>
  <c r="CS77" i="2"/>
  <c r="CT77" i="2"/>
  <c r="CU77" i="2"/>
  <c r="CV77" i="2" a="1"/>
  <c r="CV77" i="2"/>
  <c r="CW77" i="2"/>
  <c r="CX77" i="2"/>
  <c r="CY77" i="2"/>
  <c r="CZ77" i="2" a="1"/>
  <c r="CZ77" i="2"/>
  <c r="DA77" i="2"/>
  <c r="DB77" i="2"/>
  <c r="DC77" i="2"/>
  <c r="DD77" i="2" a="1"/>
  <c r="DD77" i="2"/>
  <c r="DE77" i="2"/>
  <c r="DF77" i="2"/>
  <c r="DG77" i="2"/>
  <c r="CC78" i="2"/>
  <c r="CD78" i="2"/>
  <c r="CF78" i="2" a="1"/>
  <c r="CF78" i="2"/>
  <c r="CG78" i="2"/>
  <c r="CH78" i="2"/>
  <c r="CI78" i="2"/>
  <c r="CJ78" i="2" a="1"/>
  <c r="CJ78" i="2"/>
  <c r="CK78" i="2"/>
  <c r="CL78" i="2"/>
  <c r="CM78" i="2"/>
  <c r="CN78" i="2" a="1"/>
  <c r="CN78" i="2"/>
  <c r="CO78" i="2"/>
  <c r="CP78" i="2"/>
  <c r="CQ78" i="2"/>
  <c r="CR78" i="2" a="1"/>
  <c r="CR78" i="2"/>
  <c r="CS78" i="2"/>
  <c r="CT78" i="2"/>
  <c r="CU78" i="2"/>
  <c r="CV78" i="2" a="1"/>
  <c r="CV78" i="2"/>
  <c r="CW78" i="2"/>
  <c r="CX78" i="2"/>
  <c r="CY78" i="2"/>
  <c r="CZ78" i="2" a="1"/>
  <c r="CZ78" i="2"/>
  <c r="DA78" i="2"/>
  <c r="DB78" i="2"/>
  <c r="DC78" i="2"/>
  <c r="DD78" i="2" a="1"/>
  <c r="DD78" i="2"/>
  <c r="DE78" i="2"/>
  <c r="DF78" i="2"/>
  <c r="DG78" i="2"/>
  <c r="CC79" i="2"/>
  <c r="CD79" i="2"/>
  <c r="CF79" i="2" a="1"/>
  <c r="CF79" i="2"/>
  <c r="CG79" i="2"/>
  <c r="CH79" i="2"/>
  <c r="CI79" i="2"/>
  <c r="CJ79" i="2" a="1"/>
  <c r="CJ79" i="2"/>
  <c r="CK79" i="2"/>
  <c r="CL79" i="2"/>
  <c r="CM79" i="2"/>
  <c r="CN79" i="2" a="1"/>
  <c r="CN79" i="2"/>
  <c r="CO79" i="2"/>
  <c r="CP79" i="2"/>
  <c r="CQ79" i="2"/>
  <c r="CR79" i="2" a="1"/>
  <c r="CR79" i="2"/>
  <c r="CS79" i="2"/>
  <c r="CT79" i="2"/>
  <c r="CU79" i="2"/>
  <c r="CV79" i="2" a="1"/>
  <c r="CV79" i="2"/>
  <c r="CW79" i="2"/>
  <c r="CX79" i="2"/>
  <c r="CY79" i="2"/>
  <c r="CZ79" i="2" a="1"/>
  <c r="CZ79" i="2"/>
  <c r="DA79" i="2"/>
  <c r="DB79" i="2"/>
  <c r="DC79" i="2"/>
  <c r="DD79" i="2" a="1"/>
  <c r="DD79" i="2"/>
  <c r="DE79" i="2"/>
  <c r="DF79" i="2"/>
  <c r="DG79" i="2"/>
  <c r="CC80" i="2"/>
  <c r="CD80" i="2"/>
  <c r="CF80" i="2" a="1"/>
  <c r="CF80" i="2"/>
  <c r="CG80" i="2"/>
  <c r="CH80" i="2"/>
  <c r="CI80" i="2"/>
  <c r="CJ80" i="2" a="1"/>
  <c r="CJ80" i="2"/>
  <c r="CK80" i="2"/>
  <c r="CL80" i="2"/>
  <c r="CM80" i="2"/>
  <c r="CN80" i="2" a="1"/>
  <c r="CN80" i="2"/>
  <c r="CO80" i="2"/>
  <c r="CP80" i="2"/>
  <c r="CQ80" i="2"/>
  <c r="CR80" i="2" a="1"/>
  <c r="CR80" i="2"/>
  <c r="CS80" i="2"/>
  <c r="CT80" i="2"/>
  <c r="CU80" i="2"/>
  <c r="CV80" i="2" a="1"/>
  <c r="CV80" i="2"/>
  <c r="CW80" i="2"/>
  <c r="CX80" i="2"/>
  <c r="CY80" i="2"/>
  <c r="CZ80" i="2" a="1"/>
  <c r="CZ80" i="2"/>
  <c r="DA80" i="2"/>
  <c r="DB80" i="2"/>
  <c r="DC80" i="2"/>
  <c r="DD80" i="2" a="1"/>
  <c r="DD80" i="2"/>
  <c r="DE80" i="2"/>
  <c r="DF80" i="2"/>
  <c r="DG80" i="2"/>
  <c r="CC81" i="2"/>
  <c r="CD81" i="2"/>
  <c r="CF81" i="2" a="1"/>
  <c r="CF81" i="2"/>
  <c r="CG81" i="2"/>
  <c r="CH81" i="2"/>
  <c r="CI81" i="2"/>
  <c r="CJ81" i="2" a="1"/>
  <c r="CJ81" i="2"/>
  <c r="CK81" i="2"/>
  <c r="CL81" i="2"/>
  <c r="CM81" i="2"/>
  <c r="CN81" i="2" a="1"/>
  <c r="CN81" i="2"/>
  <c r="CO81" i="2"/>
  <c r="CP81" i="2"/>
  <c r="CQ81" i="2"/>
  <c r="CR81" i="2" a="1"/>
  <c r="CR81" i="2"/>
  <c r="CS81" i="2"/>
  <c r="CT81" i="2"/>
  <c r="CU81" i="2"/>
  <c r="CV81" i="2" a="1"/>
  <c r="CV81" i="2"/>
  <c r="CW81" i="2"/>
  <c r="CX81" i="2"/>
  <c r="CY81" i="2"/>
  <c r="CZ81" i="2" a="1"/>
  <c r="CZ81" i="2"/>
  <c r="DA81" i="2"/>
  <c r="DB81" i="2"/>
  <c r="DC81" i="2"/>
  <c r="DD81" i="2" a="1"/>
  <c r="DD81" i="2"/>
  <c r="DE81" i="2"/>
  <c r="DF81" i="2"/>
  <c r="DG81" i="2"/>
  <c r="CC82" i="2"/>
  <c r="CD82" i="2"/>
  <c r="CF82" i="2" a="1"/>
  <c r="CF82" i="2"/>
  <c r="CG82" i="2"/>
  <c r="CH82" i="2"/>
  <c r="CI82" i="2"/>
  <c r="CJ82" i="2" a="1"/>
  <c r="CJ82" i="2"/>
  <c r="CK82" i="2"/>
  <c r="CL82" i="2"/>
  <c r="CM82" i="2"/>
  <c r="CN82" i="2" a="1"/>
  <c r="CN82" i="2"/>
  <c r="CO82" i="2"/>
  <c r="CP82" i="2"/>
  <c r="CQ82" i="2"/>
  <c r="CR82" i="2" a="1"/>
  <c r="CR82" i="2"/>
  <c r="CS82" i="2"/>
  <c r="CT82" i="2"/>
  <c r="CU82" i="2"/>
  <c r="CV82" i="2" a="1"/>
  <c r="CV82" i="2"/>
  <c r="CW82" i="2"/>
  <c r="CX82" i="2"/>
  <c r="CY82" i="2"/>
  <c r="CZ82" i="2" a="1"/>
  <c r="CZ82" i="2"/>
  <c r="DA82" i="2"/>
  <c r="DB82" i="2"/>
  <c r="DC82" i="2"/>
  <c r="DD82" i="2" a="1"/>
  <c r="DD82" i="2"/>
  <c r="DE82" i="2"/>
  <c r="DF82" i="2"/>
  <c r="DG82" i="2"/>
  <c r="CC83" i="2"/>
  <c r="CD83" i="2"/>
  <c r="CF83" i="2" a="1"/>
  <c r="CF83" i="2"/>
  <c r="CG83" i="2"/>
  <c r="CH83" i="2"/>
  <c r="CI83" i="2"/>
  <c r="CJ83" i="2" a="1"/>
  <c r="CJ83" i="2"/>
  <c r="CK83" i="2"/>
  <c r="CL83" i="2"/>
  <c r="CM83" i="2"/>
  <c r="CN83" i="2" a="1"/>
  <c r="CN83" i="2"/>
  <c r="CO83" i="2"/>
  <c r="CP83" i="2"/>
  <c r="CQ83" i="2"/>
  <c r="CR83" i="2" a="1"/>
  <c r="CR83" i="2"/>
  <c r="CS83" i="2"/>
  <c r="CT83" i="2"/>
  <c r="CU83" i="2"/>
  <c r="CV83" i="2" a="1"/>
  <c r="CV83" i="2"/>
  <c r="CW83" i="2"/>
  <c r="CX83" i="2"/>
  <c r="CY83" i="2"/>
  <c r="CZ83" i="2" a="1"/>
  <c r="CZ83" i="2"/>
  <c r="DA83" i="2"/>
  <c r="DB83" i="2"/>
  <c r="DC83" i="2"/>
  <c r="DD83" i="2" a="1"/>
  <c r="DD83" i="2"/>
  <c r="DE83" i="2"/>
  <c r="DF83" i="2"/>
  <c r="DG83" i="2"/>
  <c r="CC84" i="2"/>
  <c r="CD84" i="2"/>
  <c r="CF84" i="2" a="1"/>
  <c r="CF84" i="2"/>
  <c r="CG84" i="2"/>
  <c r="CH84" i="2"/>
  <c r="CI84" i="2"/>
  <c r="CJ84" i="2" a="1"/>
  <c r="CJ84" i="2"/>
  <c r="CK84" i="2"/>
  <c r="CL84" i="2"/>
  <c r="CM84" i="2"/>
  <c r="CN84" i="2" a="1"/>
  <c r="CN84" i="2"/>
  <c r="CO84" i="2"/>
  <c r="CP84" i="2"/>
  <c r="CQ84" i="2"/>
  <c r="CR84" i="2" a="1"/>
  <c r="CR84" i="2"/>
  <c r="CS84" i="2"/>
  <c r="CT84" i="2"/>
  <c r="CU84" i="2"/>
  <c r="CV84" i="2" a="1"/>
  <c r="CV84" i="2"/>
  <c r="CW84" i="2"/>
  <c r="CX84" i="2"/>
  <c r="CY84" i="2"/>
  <c r="CZ84" i="2" a="1"/>
  <c r="CZ84" i="2"/>
  <c r="DA84" i="2"/>
  <c r="DB84" i="2"/>
  <c r="DC84" i="2"/>
  <c r="DD84" i="2" a="1"/>
  <c r="DD84" i="2"/>
  <c r="DE84" i="2"/>
  <c r="DF84" i="2"/>
  <c r="DG84" i="2"/>
  <c r="CC85" i="2"/>
  <c r="CD85" i="2"/>
  <c r="CF85" i="2" a="1"/>
  <c r="CF85" i="2"/>
  <c r="CG85" i="2"/>
  <c r="CH85" i="2"/>
  <c r="CI85" i="2"/>
  <c r="CJ85" i="2" a="1"/>
  <c r="CJ85" i="2"/>
  <c r="CK85" i="2"/>
  <c r="CL85" i="2"/>
  <c r="CM85" i="2"/>
  <c r="CN85" i="2" a="1"/>
  <c r="CN85" i="2"/>
  <c r="CO85" i="2"/>
  <c r="CP85" i="2"/>
  <c r="CQ85" i="2"/>
  <c r="CR85" i="2" a="1"/>
  <c r="CR85" i="2"/>
  <c r="CS85" i="2"/>
  <c r="CT85" i="2"/>
  <c r="CU85" i="2"/>
  <c r="CV85" i="2" a="1"/>
  <c r="CV85" i="2"/>
  <c r="CW85" i="2"/>
  <c r="CX85" i="2"/>
  <c r="CY85" i="2"/>
  <c r="CZ85" i="2" a="1"/>
  <c r="CZ85" i="2"/>
  <c r="DA85" i="2"/>
  <c r="DB85" i="2"/>
  <c r="DC85" i="2"/>
  <c r="DD85" i="2" a="1"/>
  <c r="DD85" i="2"/>
  <c r="DE85" i="2"/>
  <c r="DF85" i="2"/>
  <c r="DG85" i="2"/>
  <c r="CC86" i="2"/>
  <c r="CD86" i="2"/>
  <c r="CE86" i="2"/>
  <c r="CF86" i="2" a="1"/>
  <c r="CF86" i="2"/>
  <c r="CG86" i="2"/>
  <c r="CH86" i="2"/>
  <c r="CI86" i="2"/>
  <c r="CJ86" i="2" a="1"/>
  <c r="CJ86" i="2"/>
  <c r="CK86" i="2"/>
  <c r="CL86" i="2"/>
  <c r="CM86" i="2"/>
  <c r="CN86" i="2" a="1"/>
  <c r="CN86" i="2"/>
  <c r="CO86" i="2"/>
  <c r="CP86" i="2"/>
  <c r="CQ86" i="2"/>
  <c r="CR86" i="2" a="1"/>
  <c r="CR86" i="2"/>
  <c r="CS86" i="2"/>
  <c r="CT86" i="2"/>
  <c r="CU86" i="2"/>
  <c r="CV86" i="2" a="1"/>
  <c r="CV86" i="2"/>
  <c r="CW86" i="2"/>
  <c r="CX86" i="2"/>
  <c r="CY86" i="2"/>
  <c r="CZ86" i="2" a="1"/>
  <c r="CZ86" i="2"/>
  <c r="DA86" i="2"/>
  <c r="DB86" i="2"/>
  <c r="DC86" i="2"/>
  <c r="DD86" i="2" a="1"/>
  <c r="DD86" i="2"/>
  <c r="DE86" i="2"/>
  <c r="DF86" i="2"/>
  <c r="DG86" i="2"/>
  <c r="CB87" i="2"/>
  <c r="CC87" i="2"/>
  <c r="CD87" i="2"/>
  <c r="CE87" i="2"/>
  <c r="CF87" i="2" a="1"/>
  <c r="CG87" i="2"/>
  <c r="CH87" i="2"/>
  <c r="CF87" i="2"/>
  <c r="CI87" i="2"/>
  <c r="CJ87" i="2" a="1"/>
  <c r="CK87" i="2"/>
  <c r="CL87" i="2"/>
  <c r="CJ87" i="2"/>
  <c r="CM87" i="2"/>
  <c r="CN87" i="2" a="1"/>
  <c r="CO87" i="2"/>
  <c r="CP87" i="2"/>
  <c r="CN87" i="2"/>
  <c r="CQ87" i="2"/>
  <c r="CR87" i="2" a="1"/>
  <c r="CS87" i="2"/>
  <c r="CT87" i="2"/>
  <c r="CR87" i="2"/>
  <c r="CU87" i="2"/>
  <c r="CV87" i="2" a="1"/>
  <c r="CW87" i="2"/>
  <c r="CX87" i="2"/>
  <c r="CV87" i="2"/>
  <c r="CY87" i="2"/>
  <c r="CZ87" i="2" a="1"/>
  <c r="DA87" i="2"/>
  <c r="DB87" i="2"/>
  <c r="CZ87" i="2"/>
  <c r="DC87" i="2"/>
  <c r="DD87" i="2" a="1"/>
  <c r="DE87" i="2"/>
  <c r="DF87" i="2"/>
  <c r="DD87" i="2"/>
  <c r="DG87" i="2"/>
  <c r="CB88" i="2"/>
  <c r="CC88" i="2"/>
  <c r="CD88" i="2"/>
  <c r="CE88" i="2"/>
  <c r="CF88" i="2" a="1"/>
  <c r="CG88" i="2"/>
  <c r="CH88" i="2"/>
  <c r="CF88" i="2"/>
  <c r="CI88" i="2"/>
  <c r="CJ88" i="2" a="1"/>
  <c r="CK88" i="2"/>
  <c r="CL88" i="2"/>
  <c r="CJ88" i="2"/>
  <c r="CM88" i="2"/>
  <c r="CN88" i="2" a="1"/>
  <c r="CO88" i="2"/>
  <c r="CP88" i="2"/>
  <c r="CN88" i="2"/>
  <c r="CQ88" i="2"/>
  <c r="CR88" i="2" a="1"/>
  <c r="CS88" i="2"/>
  <c r="CT88" i="2"/>
  <c r="CR88" i="2"/>
  <c r="CU88" i="2"/>
  <c r="CV88" i="2" a="1"/>
  <c r="CW88" i="2"/>
  <c r="CX88" i="2"/>
  <c r="CV88" i="2"/>
  <c r="CY88" i="2"/>
  <c r="CZ88" i="2" a="1"/>
  <c r="DA88" i="2"/>
  <c r="DB88" i="2"/>
  <c r="CZ88" i="2"/>
  <c r="DC88" i="2"/>
  <c r="DD88" i="2" a="1"/>
  <c r="DE88" i="2"/>
  <c r="DF88" i="2"/>
  <c r="DD88" i="2"/>
  <c r="DG88" i="2"/>
  <c r="CB89" i="2"/>
  <c r="CC89" i="2"/>
  <c r="CD89" i="2"/>
  <c r="CE89" i="2"/>
  <c r="CF89" i="2" a="1"/>
  <c r="CG89" i="2"/>
  <c r="CH89" i="2"/>
  <c r="CF89" i="2"/>
  <c r="CI89" i="2"/>
  <c r="CJ89" i="2" a="1"/>
  <c r="CK89" i="2"/>
  <c r="CL89" i="2"/>
  <c r="CJ89" i="2"/>
  <c r="CM89" i="2"/>
  <c r="CN89" i="2" a="1"/>
  <c r="CO89" i="2"/>
  <c r="CP89" i="2"/>
  <c r="CN89" i="2"/>
  <c r="CQ89" i="2"/>
  <c r="CR89" i="2" a="1"/>
  <c r="CS89" i="2"/>
  <c r="CT89" i="2"/>
  <c r="CR89" i="2"/>
  <c r="CU89" i="2"/>
  <c r="CV89" i="2" a="1"/>
  <c r="CW89" i="2"/>
  <c r="CX89" i="2"/>
  <c r="CV89" i="2"/>
  <c r="CY89" i="2"/>
  <c r="CZ89" i="2" a="1"/>
  <c r="DA89" i="2"/>
  <c r="DB89" i="2"/>
  <c r="CZ89" i="2"/>
  <c r="DC89" i="2"/>
  <c r="DD89" i="2" a="1"/>
  <c r="DE89" i="2"/>
  <c r="DF89" i="2"/>
  <c r="DD89" i="2"/>
  <c r="DG89" i="2"/>
  <c r="CB90" i="2"/>
  <c r="CC90" i="2"/>
  <c r="CD90" i="2"/>
  <c r="CE90" i="2"/>
  <c r="CF90" i="2" a="1"/>
  <c r="CH90" i="2"/>
  <c r="CF90" i="2"/>
  <c r="CI90" i="2"/>
  <c r="CJ90" i="2" a="1"/>
  <c r="CK90" i="2"/>
  <c r="CL90" i="2"/>
  <c r="CJ90" i="2"/>
  <c r="CM90" i="2"/>
  <c r="CN90" i="2" a="1"/>
  <c r="CP90" i="2"/>
  <c r="CN90" i="2"/>
  <c r="CQ90" i="2"/>
  <c r="CR90" i="2" a="1"/>
  <c r="CS90" i="2"/>
  <c r="CR90" i="2"/>
  <c r="CU90" i="2"/>
  <c r="CV90" i="2" a="1"/>
  <c r="CW90" i="2"/>
  <c r="CX90" i="2"/>
  <c r="CV90" i="2"/>
  <c r="CY90" i="2"/>
  <c r="CZ90" i="2" a="1"/>
  <c r="DB90" i="2"/>
  <c r="CZ90" i="2"/>
  <c r="DC90" i="2"/>
  <c r="DD90" i="2" a="1"/>
  <c r="DE90" i="2"/>
  <c r="DF90" i="2"/>
  <c r="DD90" i="2"/>
  <c r="DG90" i="2"/>
  <c r="CB91" i="2"/>
  <c r="CD91" i="2"/>
  <c r="CE91" i="2"/>
  <c r="CF91" i="2" a="1"/>
  <c r="CG91" i="2"/>
  <c r="CF91" i="2"/>
  <c r="CI91" i="2"/>
  <c r="CJ91" i="2" a="1"/>
  <c r="CL91" i="2"/>
  <c r="CJ91" i="2"/>
  <c r="CM91" i="2"/>
  <c r="CN91" i="2" a="1"/>
  <c r="CO91" i="2"/>
  <c r="CP91" i="2"/>
  <c r="CN91" i="2"/>
  <c r="CQ91" i="2"/>
  <c r="CR91" i="2" a="1"/>
  <c r="CT91" i="2"/>
  <c r="CR91" i="2"/>
  <c r="CU91" i="2"/>
  <c r="CV91" i="2" a="1"/>
  <c r="CW91" i="2"/>
  <c r="CV91" i="2"/>
  <c r="CY91" i="2"/>
  <c r="CZ91" i="2" a="1"/>
  <c r="DA91" i="2"/>
  <c r="DB91" i="2"/>
  <c r="CZ91" i="2"/>
  <c r="DC91" i="2"/>
  <c r="DD91" i="2" a="1"/>
  <c r="DE91" i="2"/>
  <c r="DF91" i="2"/>
  <c r="DD91" i="2"/>
  <c r="DG91" i="2"/>
  <c r="CB92" i="2"/>
  <c r="CC92" i="2"/>
  <c r="CD92" i="2"/>
  <c r="CE92" i="2"/>
  <c r="CF92" i="2" a="1"/>
  <c r="CG92" i="2"/>
  <c r="CH92" i="2"/>
  <c r="CF92" i="2"/>
  <c r="CI92" i="2"/>
  <c r="CJ92" i="2" a="1"/>
  <c r="CK92" i="2"/>
  <c r="CL92" i="2"/>
  <c r="CJ92" i="2"/>
  <c r="CM92" i="2"/>
  <c r="CN92" i="2" a="1"/>
  <c r="CO92" i="2"/>
  <c r="CP92" i="2"/>
  <c r="CN92" i="2"/>
  <c r="CQ92" i="2"/>
  <c r="CR92" i="2" a="1"/>
  <c r="CS92" i="2"/>
  <c r="CT92" i="2"/>
  <c r="CR92" i="2"/>
  <c r="CU92" i="2"/>
  <c r="CV92" i="2" a="1"/>
  <c r="CW92" i="2"/>
  <c r="CX92" i="2"/>
  <c r="CV92" i="2"/>
  <c r="CY92" i="2"/>
  <c r="CZ92" i="2" a="1"/>
  <c r="DA92" i="2"/>
  <c r="DB92" i="2"/>
  <c r="CZ92" i="2"/>
  <c r="DC92" i="2"/>
  <c r="DD92" i="2" a="1"/>
  <c r="DE92" i="2"/>
  <c r="DF92" i="2"/>
  <c r="DD92" i="2"/>
  <c r="DG92" i="2"/>
  <c r="CB93" i="2"/>
  <c r="CC93" i="2"/>
  <c r="CD93" i="2"/>
  <c r="CE93" i="2"/>
  <c r="CF93" i="2" a="1"/>
  <c r="CG93" i="2"/>
  <c r="CH93" i="2"/>
  <c r="CF93" i="2"/>
  <c r="CI93" i="2"/>
  <c r="CJ93" i="2" a="1"/>
  <c r="CK93" i="2"/>
  <c r="CL93" i="2"/>
  <c r="CJ93" i="2"/>
  <c r="CM93" i="2"/>
  <c r="CN93" i="2" a="1"/>
  <c r="CO93" i="2"/>
  <c r="CP93" i="2"/>
  <c r="CN93" i="2"/>
  <c r="CQ93" i="2"/>
  <c r="CR93" i="2" a="1"/>
  <c r="CS93" i="2"/>
  <c r="CT93" i="2"/>
  <c r="CR93" i="2"/>
  <c r="CU93" i="2"/>
  <c r="CV93" i="2" a="1"/>
  <c r="CW93" i="2"/>
  <c r="CX93" i="2"/>
  <c r="CV93" i="2"/>
  <c r="CY93" i="2"/>
  <c r="CZ93" i="2" a="1"/>
  <c r="DA93" i="2"/>
  <c r="DB93" i="2"/>
  <c r="CZ93" i="2"/>
  <c r="DC93" i="2"/>
  <c r="DD93" i="2" a="1"/>
  <c r="DE93" i="2"/>
  <c r="DF93" i="2"/>
  <c r="DD93" i="2"/>
  <c r="DG93" i="2"/>
  <c r="CB94" i="2"/>
  <c r="CC94" i="2"/>
  <c r="CD94" i="2"/>
  <c r="CE94" i="2"/>
  <c r="CF94" i="2" a="1"/>
  <c r="CG94" i="2"/>
  <c r="CH94" i="2"/>
  <c r="CF94" i="2"/>
  <c r="CI94" i="2"/>
  <c r="CJ94" i="2" a="1"/>
  <c r="CK94" i="2"/>
  <c r="CL94" i="2"/>
  <c r="CJ94" i="2"/>
  <c r="CM94" i="2"/>
  <c r="CN94" i="2" a="1"/>
  <c r="CO94" i="2"/>
  <c r="CP94" i="2"/>
  <c r="CN94" i="2"/>
  <c r="CQ94" i="2"/>
  <c r="CR94" i="2" a="1"/>
  <c r="CS94" i="2"/>
  <c r="CT94" i="2"/>
  <c r="CR94" i="2"/>
  <c r="CU94" i="2"/>
  <c r="CV94" i="2" a="1"/>
  <c r="CW94" i="2"/>
  <c r="CX94" i="2"/>
  <c r="CV94" i="2"/>
  <c r="CY94" i="2"/>
  <c r="CZ94" i="2" a="1"/>
  <c r="DA94" i="2"/>
  <c r="DB94" i="2"/>
  <c r="CZ94" i="2"/>
  <c r="DC94" i="2"/>
  <c r="DD94" i="2" a="1"/>
  <c r="DE94" i="2"/>
  <c r="DF94" i="2"/>
  <c r="DD94" i="2"/>
  <c r="DG94" i="2"/>
  <c r="CB95" i="2"/>
  <c r="CC95" i="2"/>
  <c r="CD95" i="2"/>
  <c r="CE95" i="2"/>
  <c r="CF95" i="2" a="1"/>
  <c r="CG95" i="2"/>
  <c r="CH95" i="2"/>
  <c r="CF95" i="2"/>
  <c r="CI95" i="2"/>
  <c r="CJ95" i="2" a="1"/>
  <c r="CK95" i="2"/>
  <c r="CL95" i="2"/>
  <c r="CJ95" i="2"/>
  <c r="CM95" i="2"/>
  <c r="CN95" i="2" a="1"/>
  <c r="CO95" i="2"/>
  <c r="CP95" i="2"/>
  <c r="CN95" i="2"/>
  <c r="CQ95" i="2"/>
  <c r="CR95" i="2" a="1"/>
  <c r="CS95" i="2"/>
  <c r="CT95" i="2"/>
  <c r="CR95" i="2"/>
  <c r="CU95" i="2"/>
  <c r="CV95" i="2" a="1"/>
  <c r="CW95" i="2"/>
  <c r="CX95" i="2"/>
  <c r="CV95" i="2"/>
  <c r="CY95" i="2"/>
  <c r="CZ95" i="2" a="1"/>
  <c r="DA95" i="2"/>
  <c r="DB95" i="2"/>
  <c r="CZ95" i="2"/>
  <c r="DC95" i="2"/>
  <c r="DD95" i="2" a="1"/>
  <c r="DE95" i="2"/>
  <c r="DF95" i="2"/>
  <c r="DD95" i="2"/>
  <c r="DG95" i="2"/>
  <c r="CB96" i="2"/>
  <c r="CC96" i="2"/>
  <c r="CD96" i="2"/>
  <c r="CE96" i="2"/>
  <c r="CF96" i="2" a="1"/>
  <c r="CG96" i="2"/>
  <c r="CH96" i="2"/>
  <c r="CF96" i="2"/>
  <c r="CI96" i="2"/>
  <c r="CJ96" i="2" a="1"/>
  <c r="CK96" i="2"/>
  <c r="CL96" i="2"/>
  <c r="CJ96" i="2"/>
  <c r="CM96" i="2"/>
  <c r="CN96" i="2" a="1"/>
  <c r="CO96" i="2"/>
  <c r="CP96" i="2"/>
  <c r="CN96" i="2"/>
  <c r="CQ96" i="2"/>
  <c r="CR96" i="2" a="1"/>
  <c r="CS96" i="2"/>
  <c r="CT96" i="2"/>
  <c r="CR96" i="2"/>
  <c r="CU96" i="2"/>
  <c r="CV96" i="2" a="1"/>
  <c r="CW96" i="2"/>
  <c r="CX96" i="2"/>
  <c r="CV96" i="2"/>
  <c r="CY96" i="2"/>
  <c r="CZ96" i="2" a="1"/>
  <c r="DA96" i="2"/>
  <c r="DB96" i="2"/>
  <c r="CZ96" i="2"/>
  <c r="DC96" i="2"/>
  <c r="DD96" i="2" a="1"/>
  <c r="DE96" i="2"/>
  <c r="DF96" i="2"/>
  <c r="DD96" i="2"/>
  <c r="DG96" i="2"/>
  <c r="CB97" i="2"/>
  <c r="CC97" i="2"/>
  <c r="CD97" i="2"/>
  <c r="CE97" i="2"/>
  <c r="CF97" i="2" a="1"/>
  <c r="CG97" i="2"/>
  <c r="CH97" i="2"/>
  <c r="CF97" i="2"/>
  <c r="CI97" i="2"/>
  <c r="CJ97" i="2" a="1"/>
  <c r="CK97" i="2"/>
  <c r="CL97" i="2"/>
  <c r="CJ97" i="2"/>
  <c r="CM97" i="2"/>
  <c r="CN97" i="2" a="1"/>
  <c r="CO97" i="2"/>
  <c r="CP97" i="2"/>
  <c r="CN97" i="2"/>
  <c r="CQ97" i="2"/>
  <c r="CR97" i="2" a="1"/>
  <c r="CS97" i="2"/>
  <c r="CT97" i="2"/>
  <c r="CR97" i="2"/>
  <c r="CU97" i="2"/>
  <c r="CV97" i="2" a="1"/>
  <c r="CW97" i="2"/>
  <c r="CX97" i="2"/>
  <c r="CV97" i="2"/>
  <c r="CY97" i="2"/>
  <c r="CZ97" i="2" a="1"/>
  <c r="DA97" i="2"/>
  <c r="DB97" i="2"/>
  <c r="CZ97" i="2"/>
  <c r="DC97" i="2"/>
  <c r="DD97" i="2" a="1"/>
  <c r="DE97" i="2"/>
  <c r="DF97" i="2"/>
  <c r="DD97" i="2"/>
  <c r="DG97" i="2"/>
  <c r="CB98" i="2"/>
  <c r="CC98" i="2"/>
  <c r="CD98" i="2"/>
  <c r="CE98" i="2"/>
  <c r="CF98" i="2" a="1"/>
  <c r="CG98" i="2"/>
  <c r="CH98" i="2"/>
  <c r="CF98" i="2"/>
  <c r="CI98" i="2"/>
  <c r="CJ98" i="2" a="1"/>
  <c r="CK98" i="2"/>
  <c r="CL98" i="2"/>
  <c r="CJ98" i="2"/>
  <c r="CM98" i="2"/>
  <c r="CN98" i="2" a="1"/>
  <c r="CO98" i="2"/>
  <c r="CP98" i="2"/>
  <c r="CN98" i="2"/>
  <c r="CQ98" i="2"/>
  <c r="CR98" i="2" a="1"/>
  <c r="CS98" i="2"/>
  <c r="CT98" i="2"/>
  <c r="CR98" i="2"/>
  <c r="CU98" i="2"/>
  <c r="CV98" i="2" a="1"/>
  <c r="CW98" i="2"/>
  <c r="CX98" i="2"/>
  <c r="CV98" i="2"/>
  <c r="CY98" i="2"/>
  <c r="CZ98" i="2" a="1"/>
  <c r="DA98" i="2"/>
  <c r="DB98" i="2"/>
  <c r="CZ98" i="2"/>
  <c r="DC98" i="2"/>
  <c r="DD98" i="2" a="1"/>
  <c r="DE98" i="2"/>
  <c r="DF98" i="2"/>
  <c r="DD98" i="2"/>
  <c r="DG98" i="2"/>
  <c r="CB99" i="2"/>
  <c r="CC99" i="2"/>
  <c r="CD99" i="2"/>
  <c r="CE99" i="2"/>
  <c r="CF99" i="2" a="1"/>
  <c r="CG99" i="2"/>
  <c r="CH99" i="2"/>
  <c r="CF99" i="2"/>
  <c r="CI99" i="2"/>
  <c r="CJ99" i="2" a="1"/>
  <c r="CK99" i="2"/>
  <c r="CL99" i="2"/>
  <c r="CJ99" i="2"/>
  <c r="CM99" i="2"/>
  <c r="CN99" i="2" a="1"/>
  <c r="CO99" i="2"/>
  <c r="CP99" i="2"/>
  <c r="CN99" i="2"/>
  <c r="CQ99" i="2"/>
  <c r="CR99" i="2" a="1"/>
  <c r="CS99" i="2"/>
  <c r="CT99" i="2"/>
  <c r="CR99" i="2"/>
  <c r="CU99" i="2"/>
  <c r="CV99" i="2" a="1"/>
  <c r="CW99" i="2"/>
  <c r="CX99" i="2"/>
  <c r="CV99" i="2"/>
  <c r="CY99" i="2"/>
  <c r="CZ99" i="2" a="1"/>
  <c r="DA99" i="2"/>
  <c r="DB99" i="2"/>
  <c r="CZ99" i="2"/>
  <c r="DC99" i="2"/>
  <c r="DD99" i="2" a="1"/>
  <c r="DE99" i="2"/>
  <c r="DF99" i="2"/>
  <c r="DD99" i="2"/>
  <c r="DG99" i="2"/>
  <c r="CB100" i="2"/>
  <c r="CC100" i="2"/>
  <c r="CD100" i="2"/>
  <c r="CE100" i="2"/>
  <c r="CF100" i="2" a="1"/>
  <c r="CG100" i="2"/>
  <c r="CH100" i="2"/>
  <c r="CF100" i="2"/>
  <c r="CI100" i="2"/>
  <c r="CJ100" i="2" a="1"/>
  <c r="CK100" i="2"/>
  <c r="CL100" i="2"/>
  <c r="CJ100" i="2"/>
  <c r="CM100" i="2"/>
  <c r="CN100" i="2" a="1"/>
  <c r="CO100" i="2"/>
  <c r="CP100" i="2"/>
  <c r="CN100" i="2"/>
  <c r="CQ100" i="2"/>
  <c r="CR100" i="2" a="1"/>
  <c r="CS100" i="2"/>
  <c r="CT100" i="2"/>
  <c r="CR100" i="2"/>
  <c r="CU100" i="2"/>
  <c r="CV100" i="2" a="1"/>
  <c r="CW100" i="2"/>
  <c r="CX100" i="2"/>
  <c r="CV100" i="2"/>
  <c r="CY100" i="2"/>
  <c r="CZ100" i="2" a="1"/>
  <c r="DA100" i="2"/>
  <c r="DB100" i="2"/>
  <c r="CZ100" i="2"/>
  <c r="DC100" i="2"/>
  <c r="DD100" i="2" a="1"/>
  <c r="DE100" i="2"/>
  <c r="DF100" i="2"/>
  <c r="DD100" i="2"/>
  <c r="DG100" i="2"/>
  <c r="BV86" i="2"/>
  <c r="BT86" i="2"/>
  <c r="BW86" i="2"/>
  <c r="BH86" i="2"/>
  <c r="AY86" i="2"/>
  <c r="BN97" i="2"/>
  <c r="BD86" i="2"/>
  <c r="BT97" i="2"/>
  <c r="BB90" i="2"/>
  <c r="AZ90" i="2"/>
  <c r="AY90" i="2"/>
  <c r="BP90" i="2"/>
  <c r="BH90" i="2"/>
  <c r="BF90" i="2"/>
  <c r="BJ90" i="2"/>
  <c r="BU90" i="2"/>
  <c r="BV97" i="2"/>
  <c r="BL90" i="2"/>
  <c r="BT90" i="2"/>
  <c r="BB97" i="2"/>
  <c r="BS90" i="2"/>
  <c r="DJ90" i="2"/>
  <c r="BN90" i="2"/>
  <c r="BD90" i="2"/>
  <c r="BU86" i="2"/>
  <c r="BF86" i="2"/>
  <c r="AZ86" i="2"/>
  <c r="AF39" i="2"/>
  <c r="BS86" i="2"/>
  <c r="AX39" i="2"/>
  <c r="DI86" i="2"/>
  <c r="BP86" i="2"/>
  <c r="BN86" i="2"/>
  <c r="BB86" i="2"/>
  <c r="AF31" i="2"/>
  <c r="AX40" i="2"/>
  <c r="AX37" i="2"/>
  <c r="AX38" i="2"/>
  <c r="AF38" i="2"/>
  <c r="AX11" i="2"/>
  <c r="AX32" i="2"/>
  <c r="BP97" i="2"/>
  <c r="AX23" i="2"/>
  <c r="AF23" i="2"/>
  <c r="AY94" i="2"/>
  <c r="BT94" i="2"/>
  <c r="AF35" i="2"/>
  <c r="AX35" i="2"/>
  <c r="AF57" i="2"/>
  <c r="AX14" i="2"/>
  <c r="AF14" i="2"/>
  <c r="BL91" i="2"/>
  <c r="BH91" i="2"/>
  <c r="DI91" i="2"/>
  <c r="BW91" i="2"/>
  <c r="BD91" i="2"/>
  <c r="BV91" i="2"/>
  <c r="BU91" i="2"/>
  <c r="AZ91" i="2"/>
  <c r="BF91" i="2"/>
  <c r="BT91" i="2"/>
  <c r="BS91" i="2"/>
  <c r="BJ91" i="2"/>
  <c r="BN91" i="2"/>
  <c r="BB91" i="2"/>
  <c r="BP91" i="2"/>
  <c r="AY91" i="2"/>
  <c r="AF56" i="2"/>
  <c r="AX56" i="2"/>
  <c r="AF71" i="2"/>
  <c r="AX71" i="2"/>
  <c r="AV57" i="2"/>
  <c r="AV76" i="2"/>
  <c r="AV78" i="2"/>
  <c r="AV56" i="2"/>
  <c r="AV77" i="2"/>
  <c r="AV75" i="2"/>
  <c r="AV55" i="2"/>
  <c r="AV40" i="2"/>
  <c r="AV79" i="2"/>
  <c r="AV80" i="2"/>
  <c r="BZ97" i="2"/>
  <c r="BY97" i="2"/>
  <c r="BX97" i="2"/>
  <c r="BW97" i="2"/>
  <c r="BF97" i="2"/>
  <c r="BY94" i="2"/>
  <c r="BX94" i="2"/>
  <c r="BZ94" i="2"/>
  <c r="DI97" i="2"/>
  <c r="BH97" i="2"/>
  <c r="BX91" i="2"/>
  <c r="BZ91" i="2"/>
  <c r="BY91" i="2"/>
  <c r="BX90" i="2"/>
  <c r="BZ90" i="2"/>
  <c r="BY90" i="2"/>
  <c r="BU97" i="2"/>
  <c r="AZ97" i="2"/>
  <c r="BJ97" i="2"/>
  <c r="BY86" i="2"/>
  <c r="BX86" i="2"/>
  <c r="BZ86" i="2"/>
  <c r="BS97" i="2"/>
  <c r="DJ97" i="2"/>
  <c r="BD97" i="2"/>
  <c r="BL97" i="2"/>
  <c r="AX55" i="2"/>
  <c r="AF55" i="2"/>
  <c r="S8" i="2"/>
  <c r="AX16" i="2"/>
  <c r="Z62" i="2"/>
  <c r="AB8" i="2"/>
  <c r="AF40" i="2"/>
  <c r="Z4" i="2"/>
  <c r="AX5" i="2"/>
  <c r="AB54" i="2"/>
  <c r="DM87" i="2" a="1"/>
  <c r="DM87" i="2"/>
  <c r="DP95" i="2" a="1"/>
  <c r="DP95" i="2"/>
  <c r="DT95" i="2" a="1"/>
  <c r="DT95" i="2"/>
  <c r="AT95" i="2"/>
  <c r="O95" i="2"/>
  <c r="AL87" i="2"/>
  <c r="BA87" i="2"/>
  <c r="AG87" i="2"/>
  <c r="AK95" i="2"/>
  <c r="Y95" i="2"/>
  <c r="P95" i="2"/>
  <c r="Y87" i="2"/>
  <c r="S4" i="2"/>
  <c r="S5" i="2"/>
  <c r="S6" i="2"/>
  <c r="S7" i="2"/>
  <c r="AB12" i="2"/>
  <c r="AD87" i="2"/>
  <c r="BW94" i="2"/>
  <c r="AF32" i="2"/>
  <c r="AX24" i="2"/>
  <c r="L8" i="2"/>
  <c r="Z12" i="2"/>
  <c r="AA54" i="2"/>
  <c r="AF24" i="2"/>
  <c r="AA72" i="2"/>
  <c r="DO87" i="2" a="1"/>
  <c r="DO87" i="2"/>
  <c r="T4" i="2"/>
  <c r="T5" i="2"/>
  <c r="T6" i="2"/>
  <c r="T7" i="2"/>
  <c r="T8" i="2"/>
  <c r="DS95" i="2" a="1"/>
  <c r="DS95" i="2"/>
  <c r="AM95" i="2"/>
  <c r="I95" i="2"/>
  <c r="AU87" i="2"/>
  <c r="AR87" i="2"/>
  <c r="AV87" i="2"/>
  <c r="AJ95" i="2"/>
  <c r="O87" i="2"/>
  <c r="D87" i="2"/>
  <c r="C87" i="2"/>
  <c r="F87" i="2"/>
  <c r="AA66" i="2"/>
  <c r="AZ94" i="2"/>
  <c r="AX64" i="2"/>
  <c r="AF29" i="2"/>
  <c r="AA8" i="2"/>
  <c r="DP87" i="2" a="1"/>
  <c r="DP87" i="2"/>
  <c r="AV95" i="2"/>
  <c r="DM95" i="2" a="1"/>
  <c r="DM95" i="2"/>
  <c r="L95" i="2"/>
  <c r="AT87" i="2"/>
  <c r="AJ87" i="2"/>
  <c r="AN87" i="2"/>
  <c r="AL95" i="2"/>
  <c r="G95" i="2"/>
  <c r="AR95" i="2"/>
  <c r="AI95" i="2"/>
  <c r="AW95" i="2"/>
  <c r="AB32" i="2"/>
  <c r="AA50" i="2"/>
  <c r="BD94" i="2"/>
  <c r="AX21" i="2"/>
  <c r="E4" i="2"/>
  <c r="E5" i="2"/>
  <c r="E6" i="2"/>
  <c r="E7" i="2"/>
  <c r="E8" i="2"/>
  <c r="DO95" i="2" a="1"/>
  <c r="DO95" i="2"/>
  <c r="DN87" i="2" a="1"/>
  <c r="DN87" i="2"/>
  <c r="AG95" i="2"/>
  <c r="AM87" i="2"/>
  <c r="AP87" i="2"/>
  <c r="AN95" i="2"/>
  <c r="V95" i="2"/>
  <c r="AH95" i="2"/>
  <c r="C95" i="2"/>
  <c r="AD95" i="2"/>
  <c r="AE95" i="2"/>
  <c r="DT87" i="2" a="1"/>
  <c r="DT87" i="2"/>
  <c r="BT87" i="2"/>
  <c r="AF58" i="2"/>
  <c r="BJ87" i="2"/>
  <c r="AY87" i="2"/>
  <c r="BN94" i="2"/>
  <c r="AF50" i="2"/>
  <c r="Z48" i="2"/>
  <c r="Z58" i="2"/>
  <c r="AX58" i="2"/>
  <c r="DQ87" i="2" a="1"/>
  <c r="DQ87" i="2"/>
  <c r="AQ95" i="2"/>
  <c r="X95" i="2"/>
  <c r="AS87" i="2"/>
  <c r="AH87" i="2"/>
  <c r="AF95" i="2"/>
  <c r="X87" i="2"/>
  <c r="M87" i="2"/>
  <c r="J87" i="2"/>
  <c r="U95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DL96" i="2"/>
  <c r="DS87" i="2" a="1"/>
  <c r="DS87" i="2"/>
  <c r="BW87" i="2"/>
  <c r="AY95" i="2"/>
  <c r="BU87" i="2"/>
  <c r="BU94" i="2"/>
  <c r="AX50" i="2"/>
  <c r="Z44" i="2"/>
  <c r="Z24" i="2"/>
  <c r="N4" i="2"/>
  <c r="N5" i="2"/>
  <c r="N6" i="2"/>
  <c r="N7" i="2"/>
  <c r="N8" i="2"/>
  <c r="DR87" i="2" a="1"/>
  <c r="DR87" i="2"/>
  <c r="DR95" i="2" a="1"/>
  <c r="DR95" i="2"/>
  <c r="BA95" i="2"/>
  <c r="R95" i="2"/>
  <c r="AK87" i="2"/>
  <c r="AW87" i="2"/>
  <c r="AX95" i="2"/>
  <c r="AB95" i="2"/>
  <c r="AE87" i="2"/>
  <c r="DN95" i="2" a="1"/>
  <c r="DN95" i="2"/>
  <c r="DL87" i="2"/>
  <c r="AF73" i="2"/>
  <c r="AF54" i="2"/>
  <c r="AF70" i="2"/>
  <c r="BF95" i="2"/>
  <c r="M96" i="2"/>
  <c r="G89" i="2"/>
  <c r="X89" i="2"/>
  <c r="BA96" i="2"/>
  <c r="M89" i="2"/>
  <c r="I89" i="2"/>
  <c r="AX45" i="2"/>
  <c r="AF30" i="2"/>
  <c r="Z25" i="2"/>
  <c r="U89" i="2"/>
  <c r="AF48" i="2"/>
  <c r="R89" i="2"/>
  <c r="Y89" i="2"/>
  <c r="AB89" i="2"/>
  <c r="U96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C89" i="2"/>
  <c r="AD89" i="2"/>
  <c r="P96" i="2"/>
  <c r="S89" i="2"/>
  <c r="F89" i="2"/>
  <c r="AA89" i="2"/>
  <c r="DL89" i="2"/>
  <c r="AX46" i="2"/>
  <c r="AF15" i="2"/>
  <c r="AX7" i="2"/>
  <c r="AF7" i="2"/>
  <c r="AB25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AE93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DL93" i="2"/>
  <c r="AA73" i="2"/>
  <c r="AX73" i="2"/>
  <c r="Z61" i="2"/>
  <c r="Z41" i="2"/>
  <c r="AB41" i="2"/>
  <c r="AA41" i="2"/>
  <c r="AX47" i="2"/>
  <c r="AF36" i="2"/>
  <c r="AB69" i="2"/>
  <c r="AC4" i="2"/>
  <c r="AF5" i="2"/>
  <c r="AX93" i="2"/>
  <c r="AF76" i="2"/>
  <c r="AX76" i="2"/>
  <c r="AX75" i="2"/>
  <c r="AF75" i="2"/>
  <c r="AF46" i="2"/>
  <c r="AX25" i="2"/>
  <c r="AB61" i="2"/>
  <c r="AX72" i="2"/>
  <c r="AF72" i="2"/>
  <c r="AX13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AN93" i="2"/>
  <c r="P93" i="2"/>
  <c r="AX51" i="2"/>
  <c r="Z59" i="2"/>
  <c r="AA67" i="2"/>
  <c r="Z67" i="2"/>
  <c r="Z43" i="2"/>
  <c r="AA43" i="2"/>
  <c r="AB43" i="2"/>
  <c r="AB35" i="2"/>
  <c r="AA35" i="2"/>
  <c r="AA27" i="2"/>
  <c r="AB27" i="2"/>
  <c r="Z27" i="2"/>
  <c r="AA19" i="2"/>
  <c r="AB19" i="2"/>
  <c r="Z19" i="2"/>
  <c r="AA11" i="2"/>
  <c r="AF11" i="2"/>
  <c r="AB11" i="2"/>
  <c r="Q3" i="2"/>
  <c r="L3" i="2"/>
  <c r="AF3" i="2"/>
  <c r="W3" i="2"/>
  <c r="V3" i="2"/>
  <c r="Y3" i="2"/>
  <c r="B3" i="2"/>
  <c r="J3" i="2"/>
  <c r="U3" i="2"/>
  <c r="M3" i="2"/>
  <c r="Z3" i="2"/>
  <c r="E3" i="2"/>
  <c r="AB3" i="2"/>
  <c r="AE3" i="2"/>
  <c r="AL3" i="2"/>
  <c r="G3" i="2"/>
  <c r="AJ3" i="2"/>
  <c r="F3" i="2"/>
  <c r="S3" i="2"/>
  <c r="N3" i="2"/>
  <c r="AA3" i="2"/>
  <c r="AD3" i="2"/>
  <c r="R3" i="2"/>
  <c r="AF69" i="2"/>
  <c r="AX54" i="2"/>
  <c r="AF25" i="2"/>
  <c r="AF93" i="2"/>
  <c r="AA93" i="2"/>
  <c r="AF52" i="2"/>
  <c r="AB52" i="2"/>
  <c r="AA52" i="2"/>
  <c r="AA60" i="2"/>
  <c r="Z60" i="2"/>
  <c r="AF60" i="2"/>
  <c r="Z68" i="2"/>
  <c r="AB68" i="2"/>
  <c r="AA68" i="2"/>
  <c r="Z42" i="2"/>
  <c r="AB34" i="2"/>
  <c r="AA34" i="2"/>
  <c r="Z26" i="2"/>
  <c r="AF27" i="2"/>
  <c r="AX26" i="2"/>
  <c r="AF26" i="2"/>
  <c r="AB26" i="2"/>
  <c r="AB18" i="2"/>
  <c r="AA18" i="2"/>
  <c r="Z18" i="2"/>
  <c r="BP94" i="2"/>
  <c r="BB94" i="2"/>
  <c r="DI94" i="2"/>
  <c r="BF94" i="2"/>
  <c r="BV94" i="2"/>
  <c r="BL94" i="2"/>
  <c r="BS94" i="2"/>
  <c r="BJ94" i="2"/>
  <c r="BH94" i="2"/>
  <c r="DJ94" i="2"/>
  <c r="Z99" i="2"/>
  <c r="AL99" i="2"/>
  <c r="AH99" i="2"/>
  <c r="DQ3" i="2" a="1"/>
  <c r="DQ3" i="2"/>
  <c r="DL99" i="2"/>
  <c r="P99" i="2"/>
  <c r="L99" i="2"/>
  <c r="AJ99" i="2"/>
  <c r="AV99" i="2"/>
  <c r="AM99" i="2"/>
  <c r="DM99" i="2" a="1"/>
  <c r="DM99" i="2"/>
  <c r="R99" i="2"/>
  <c r="AX99" i="2"/>
  <c r="AS99" i="2"/>
  <c r="AO99" i="2"/>
  <c r="AB99" i="2"/>
  <c r="C99" i="2"/>
  <c r="G99" i="2"/>
  <c r="V99" i="2"/>
  <c r="O99" i="2"/>
  <c r="I99" i="2"/>
  <c r="DQ99" i="2" a="1"/>
  <c r="DQ99" i="2"/>
  <c r="AR99" i="2"/>
  <c r="DS99" i="2" a="1"/>
  <c r="DS99" i="2"/>
  <c r="DP99" i="2" a="1"/>
  <c r="DP99" i="2"/>
  <c r="AQ99" i="2"/>
  <c r="U99" i="2"/>
  <c r="F99" i="2"/>
  <c r="AG99" i="2"/>
  <c r="AF99" i="2"/>
  <c r="Z33" i="2"/>
  <c r="AB33" i="2"/>
  <c r="AA17" i="2"/>
  <c r="Z17" i="2"/>
  <c r="AF17" i="2"/>
  <c r="AB17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Z9" i="2"/>
  <c r="AX9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AX70" i="2"/>
  <c r="AB73" i="2"/>
  <c r="AF65" i="2"/>
  <c r="AX65" i="2"/>
  <c r="AH93" i="2"/>
  <c r="V93" i="2"/>
  <c r="M93" i="2"/>
  <c r="AX80" i="2"/>
  <c r="AF79" i="2"/>
  <c r="AX79" i="2"/>
  <c r="AX53" i="2"/>
  <c r="AA53" i="2"/>
  <c r="AF53" i="2"/>
  <c r="DS93" i="2" a="1"/>
  <c r="DS93" i="2"/>
  <c r="X93" i="2"/>
  <c r="I93" i="2"/>
  <c r="F93" i="2"/>
  <c r="D93" i="2"/>
  <c r="L93" i="2"/>
  <c r="AI93" i="2"/>
  <c r="AL93" i="2"/>
  <c r="AO93" i="2"/>
  <c r="DT93" i="2" a="1"/>
  <c r="DT93" i="2"/>
  <c r="U93" i="2"/>
  <c r="J93" i="2"/>
  <c r="R93" i="2"/>
  <c r="G93" i="2"/>
  <c r="AQ93" i="2"/>
  <c r="AT93" i="2"/>
  <c r="AW93" i="2"/>
  <c r="AB93" i="2"/>
  <c r="C93" i="2"/>
  <c r="S93" i="2"/>
  <c r="BA93" i="2"/>
  <c r="BO93" i="2"/>
  <c r="AM93" i="2"/>
  <c r="AP93" i="2"/>
  <c r="Z93" i="2"/>
  <c r="DQ93" i="2" a="1"/>
  <c r="DQ93" i="2"/>
  <c r="O93" i="2"/>
  <c r="AK93" i="2"/>
  <c r="AV93" i="2"/>
  <c r="DM93" i="2" a="1"/>
  <c r="DM93" i="2"/>
  <c r="DP93" i="2" a="1"/>
  <c r="DP93" i="2"/>
  <c r="DR93" i="2" a="1"/>
  <c r="DR93" i="2"/>
  <c r="AD93" i="2"/>
  <c r="Y93" i="2"/>
  <c r="AS93" i="2"/>
  <c r="AG93" i="2"/>
  <c r="DN93" i="2" a="1"/>
  <c r="DN93" i="2"/>
  <c r="AB53" i="2"/>
  <c r="AA69" i="2"/>
  <c r="AC5" i="2"/>
  <c r="AX6" i="2"/>
  <c r="AF6" i="2"/>
  <c r="AX8" i="2"/>
  <c r="AF8" i="2"/>
  <c r="AR93" i="2"/>
  <c r="T3" i="2"/>
  <c r="DL88" i="2"/>
  <c r="AE88" i="2"/>
  <c r="V88" i="2"/>
  <c r="AK88" i="2"/>
  <c r="AR88" i="2"/>
  <c r="DT88" i="2" a="1"/>
  <c r="DT88" i="2"/>
  <c r="AA88" i="2"/>
  <c r="O88" i="2"/>
  <c r="AX88" i="2"/>
  <c r="AG88" i="2"/>
  <c r="AL88" i="2"/>
  <c r="DM88" i="2" a="1"/>
  <c r="DM88" i="2"/>
  <c r="AD88" i="2"/>
  <c r="Y88" i="2"/>
  <c r="AS88" i="2"/>
  <c r="AF88" i="2"/>
  <c r="DQ88" i="2" a="1"/>
  <c r="DQ88" i="2"/>
  <c r="DN88" i="2" a="1"/>
  <c r="DN88" i="2"/>
  <c r="Z88" i="2"/>
  <c r="P88" i="2"/>
  <c r="AI88" i="2"/>
  <c r="DP88" i="2" a="1"/>
  <c r="DP88" i="2"/>
  <c r="AW88" i="2"/>
  <c r="DO88" i="2" a="1"/>
  <c r="DO88" i="2"/>
  <c r="AB88" i="2"/>
  <c r="M88" i="2"/>
  <c r="AJ88" i="2"/>
  <c r="DS88" i="2" a="1"/>
  <c r="DS88" i="2"/>
  <c r="AP88" i="2"/>
  <c r="AA61" i="2"/>
  <c r="AX66" i="2"/>
  <c r="AF66" i="2"/>
  <c r="AA33" i="2"/>
  <c r="AJ93" i="2"/>
  <c r="DO93" i="2" a="1"/>
  <c r="DO93" i="2"/>
  <c r="K3" i="2"/>
  <c r="Z81" i="2"/>
  <c r="AA81" i="2"/>
  <c r="AF74" i="2"/>
  <c r="AX74" i="2"/>
  <c r="AF16" i="2"/>
  <c r="AB50" i="2"/>
  <c r="AB58" i="2"/>
  <c r="AA58" i="2"/>
  <c r="AB66" i="2"/>
  <c r="AA44" i="2"/>
  <c r="AB36" i="2"/>
  <c r="AA28" i="2"/>
  <c r="AB20" i="2"/>
  <c r="AA12" i="2"/>
  <c r="B4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Q4" i="2"/>
  <c r="AA4" i="2"/>
  <c r="AD4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W4" i="2"/>
  <c r="K4" i="2"/>
  <c r="AB4" i="2"/>
  <c r="AE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H4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AB9" i="2"/>
  <c r="AA9" i="2"/>
  <c r="DK5" i="2"/>
  <c r="Z83" i="2"/>
  <c r="Z85" i="2"/>
  <c r="AX85" i="2"/>
  <c r="Z82" i="2"/>
  <c r="BQ96" i="2"/>
  <c r="BM97" i="2"/>
  <c r="Q87" i="14"/>
  <c r="BK95" i="2"/>
  <c r="H87" i="14"/>
  <c r="BE92" i="2"/>
  <c r="BE91" i="2"/>
  <c r="BC90" i="2"/>
  <c r="E87" i="14"/>
  <c r="BB88" i="2"/>
  <c r="BQ87" i="2"/>
  <c r="BO100" i="2"/>
  <c r="BO88" i="2"/>
  <c r="BM99" i="2"/>
  <c r="BI94" i="2"/>
  <c r="N84" i="2"/>
  <c r="N85" i="2"/>
  <c r="DK86" i="2"/>
  <c r="BE95" i="2"/>
  <c r="DK94" i="2"/>
  <c r="BI99" i="2"/>
  <c r="BQ89" i="2"/>
  <c r="BK99" i="2"/>
  <c r="BG92" i="2"/>
  <c r="BG94" i="2"/>
  <c r="BI88" i="2"/>
  <c r="BQ92" i="2"/>
  <c r="BQ100" i="2"/>
  <c r="BI92" i="2"/>
  <c r="BC92" i="2"/>
  <c r="BM94" i="2"/>
  <c r="BK93" i="2"/>
  <c r="BQ97" i="2"/>
  <c r="BO94" i="2"/>
  <c r="BE90" i="2"/>
  <c r="BG91" i="2"/>
  <c r="BI91" i="2"/>
  <c r="BK94" i="2"/>
  <c r="BO91" i="2"/>
  <c r="BC94" i="2"/>
  <c r="BK90" i="2"/>
  <c r="BO95" i="2"/>
  <c r="BE98" i="2"/>
  <c r="BO90" i="2"/>
  <c r="BE89" i="2"/>
  <c r="BK97" i="2"/>
  <c r="DK91" i="2"/>
  <c r="DK97" i="2"/>
  <c r="BI95" i="2"/>
  <c r="BQ94" i="2"/>
  <c r="BE94" i="2"/>
  <c r="BO89" i="2"/>
  <c r="BC93" i="2"/>
  <c r="BQ93" i="2"/>
  <c r="BC95" i="2"/>
  <c r="BI90" i="2"/>
  <c r="BE97" i="2"/>
  <c r="BG93" i="2"/>
  <c r="BQ91" i="2"/>
  <c r="BK89" i="2"/>
  <c r="BM93" i="2"/>
  <c r="BM90" i="2"/>
  <c r="BQ90" i="2"/>
  <c r="BQ86" i="2"/>
  <c r="BG86" i="2"/>
  <c r="BE88" i="2"/>
  <c r="BC88" i="2"/>
  <c r="BQ88" i="2"/>
  <c r="BK88" i="2"/>
  <c r="BG88" i="2"/>
  <c r="BM88" i="2"/>
  <c r="DK90" i="2"/>
  <c r="BK86" i="2"/>
  <c r="BK98" i="2"/>
  <c r="BO98" i="2"/>
  <c r="BG98" i="2"/>
  <c r="BI98" i="2"/>
  <c r="BM98" i="2"/>
  <c r="BQ98" i="2"/>
  <c r="BI97" i="2"/>
  <c r="BO97" i="2"/>
  <c r="BC97" i="2"/>
  <c r="BG97" i="2"/>
  <c r="BK100" i="2"/>
  <c r="BI100" i="2"/>
  <c r="BE100" i="2"/>
  <c r="BG100" i="2"/>
  <c r="BM100" i="2"/>
  <c r="BC100" i="2"/>
  <c r="BG95" i="2"/>
  <c r="BC99" i="2"/>
  <c r="BM95" i="2"/>
  <c r="BQ99" i="2"/>
  <c r="BQ95" i="2"/>
  <c r="BI93" i="2"/>
  <c r="BE93" i="2"/>
  <c r="BG90" i="2"/>
  <c r="BM89" i="2"/>
  <c r="BG99" i="2"/>
  <c r="BM92" i="2"/>
  <c r="BI89" i="2"/>
  <c r="BG89" i="2"/>
  <c r="BO92" i="2"/>
  <c r="BK92" i="2"/>
  <c r="BO99" i="2"/>
  <c r="BM87" i="2"/>
  <c r="BE87" i="2"/>
  <c r="BO87" i="2"/>
  <c r="BC87" i="2"/>
  <c r="BG87" i="2"/>
  <c r="BI87" i="2"/>
  <c r="BM96" i="2"/>
  <c r="BE96" i="2"/>
  <c r="BG96" i="2"/>
  <c r="BC96" i="2"/>
  <c r="BI96" i="2"/>
  <c r="BO96" i="2"/>
  <c r="BK96" i="2"/>
  <c r="BK87" i="2"/>
  <c r="BK91" i="2"/>
  <c r="BI86" i="2"/>
  <c r="BC91" i="2"/>
  <c r="BO86" i="2"/>
  <c r="BM91" i="2"/>
  <c r="BE86" i="2"/>
  <c r="BE99" i="2"/>
  <c r="BC86" i="2"/>
  <c r="BM86" i="2"/>
  <c r="AV58" i="2"/>
  <c r="AV66" i="2"/>
  <c r="AV26" i="2"/>
  <c r="AV11" i="2"/>
  <c r="AV65" i="2"/>
  <c r="AV8" i="2"/>
  <c r="AV73" i="2"/>
  <c r="AV19" i="2"/>
  <c r="AV46" i="2"/>
  <c r="AV85" i="2"/>
  <c r="AV50" i="2"/>
  <c r="AV24" i="2"/>
  <c r="AV28" i="2"/>
  <c r="AV13" i="2"/>
  <c r="AV60" i="2"/>
  <c r="AV7" i="2"/>
  <c r="AV69" i="2"/>
  <c r="AV20" i="2"/>
  <c r="AV42" i="2"/>
  <c r="AV16" i="2"/>
  <c r="AV34" i="2"/>
  <c r="AV63" i="2"/>
  <c r="AV74" i="2"/>
  <c r="AV12" i="2"/>
  <c r="AV71" i="2"/>
  <c r="AV54" i="2"/>
  <c r="AV29" i="2"/>
  <c r="AV35" i="2"/>
  <c r="AV10" i="2"/>
  <c r="AV64" i="2"/>
  <c r="AV6" i="2"/>
  <c r="AV48" i="2"/>
  <c r="AV67" i="2"/>
  <c r="AV43" i="2"/>
  <c r="AV62" i="2"/>
  <c r="AV47" i="2"/>
  <c r="AV53" i="2"/>
  <c r="AV32" i="2"/>
  <c r="AV39" i="2"/>
  <c r="AV14" i="2"/>
  <c r="AV59" i="2"/>
  <c r="AV4" i="2"/>
  <c r="AV23" i="2"/>
  <c r="AV49" i="2"/>
  <c r="AV81" i="2"/>
  <c r="AV83" i="2"/>
  <c r="AV33" i="2"/>
  <c r="AV3" i="2"/>
  <c r="AV84" i="2"/>
  <c r="AV45" i="2"/>
  <c r="AV51" i="2"/>
  <c r="AV31" i="2"/>
  <c r="AV37" i="2"/>
  <c r="AV15" i="2"/>
  <c r="AV25" i="2"/>
  <c r="AV72" i="2"/>
  <c r="AV22" i="2"/>
  <c r="AV41" i="2"/>
  <c r="AV82" i="2"/>
  <c r="AV27" i="2"/>
  <c r="AV68" i="2"/>
  <c r="AV9" i="2"/>
  <c r="AV52" i="2"/>
  <c r="AV30" i="2"/>
  <c r="AV38" i="2"/>
  <c r="AV61" i="2"/>
  <c r="AV5" i="2"/>
  <c r="AV70" i="2"/>
  <c r="AV18" i="2"/>
  <c r="AV44" i="2"/>
  <c r="AV36" i="2"/>
  <c r="AV21" i="2"/>
  <c r="AV17" i="2"/>
  <c r="BY92" i="2"/>
  <c r="BZ92" i="2"/>
  <c r="BX92" i="2"/>
  <c r="BZ89" i="2"/>
  <c r="BX89" i="2"/>
  <c r="BY89" i="2"/>
  <c r="BY100" i="2"/>
  <c r="BZ100" i="2"/>
  <c r="BX100" i="2"/>
  <c r="BY93" i="2"/>
  <c r="BX93" i="2"/>
  <c r="BZ93" i="2"/>
  <c r="BY87" i="2"/>
  <c r="BX87" i="2"/>
  <c r="BZ87" i="2"/>
  <c r="BL87" i="2"/>
  <c r="DJ93" i="2"/>
  <c r="BZ88" i="2"/>
  <c r="BY88" i="2"/>
  <c r="BX88" i="2"/>
  <c r="BH99" i="2"/>
  <c r="BX99" i="2"/>
  <c r="BZ99" i="2"/>
  <c r="BY99" i="2"/>
  <c r="BL95" i="2"/>
  <c r="BX95" i="2"/>
  <c r="BY95" i="2"/>
  <c r="BZ95" i="2"/>
  <c r="BJ96" i="2"/>
  <c r="BT96" i="2"/>
  <c r="BX98" i="2"/>
  <c r="BZ98" i="2"/>
  <c r="BY98" i="2"/>
  <c r="DJ87" i="2"/>
  <c r="AZ95" i="2"/>
  <c r="BZ96" i="2"/>
  <c r="BY96" i="2"/>
  <c r="BX96" i="2"/>
  <c r="DS3" i="2" a="1"/>
  <c r="DS3" i="2"/>
  <c r="AX49" i="2"/>
  <c r="AF49" i="2"/>
  <c r="AX63" i="2"/>
  <c r="AF63" i="2"/>
  <c r="BF87" i="2"/>
  <c r="BH87" i="2"/>
  <c r="BS87" i="2"/>
  <c r="BV87" i="2"/>
  <c r="BD87" i="2"/>
  <c r="AF13" i="2"/>
  <c r="DI87" i="2"/>
  <c r="BW95" i="2"/>
  <c r="BV95" i="2"/>
  <c r="BB95" i="2"/>
  <c r="BH95" i="2"/>
  <c r="AF45" i="2"/>
  <c r="BT95" i="2"/>
  <c r="BP87" i="2"/>
  <c r="AX48" i="2"/>
  <c r="BB87" i="2"/>
  <c r="BN87" i="2"/>
  <c r="BP95" i="2"/>
  <c r="BN95" i="2"/>
  <c r="BS95" i="2"/>
  <c r="BD95" i="2"/>
  <c r="AF9" i="2"/>
  <c r="DI95" i="2"/>
  <c r="DJ95" i="2"/>
  <c r="AZ87" i="2"/>
  <c r="BJ95" i="2"/>
  <c r="BU95" i="2"/>
  <c r="DK4" i="2"/>
  <c r="BH93" i="2"/>
  <c r="BT93" i="2"/>
  <c r="BJ93" i="2"/>
  <c r="BN93" i="2"/>
  <c r="BF96" i="2"/>
  <c r="BS96" i="2"/>
  <c r="BB96" i="2"/>
  <c r="BH96" i="2"/>
  <c r="BU96" i="2"/>
  <c r="BV96" i="2"/>
  <c r="BD96" i="2"/>
  <c r="DJ96" i="2"/>
  <c r="BN96" i="2"/>
  <c r="BW96" i="2"/>
  <c r="AZ96" i="2"/>
  <c r="BL96" i="2"/>
  <c r="AY96" i="2"/>
  <c r="BP96" i="2"/>
  <c r="DI96" i="2"/>
  <c r="BL93" i="2"/>
  <c r="AY93" i="2"/>
  <c r="AX60" i="2"/>
  <c r="DI93" i="2"/>
  <c r="BU93" i="2"/>
  <c r="AX61" i="2"/>
  <c r="AF85" i="2"/>
  <c r="BS93" i="2"/>
  <c r="AZ89" i="2"/>
  <c r="AY89" i="2"/>
  <c r="BB89" i="2"/>
  <c r="BV89" i="2"/>
  <c r="BL89" i="2"/>
  <c r="BJ89" i="2"/>
  <c r="BS89" i="2"/>
  <c r="DI89" i="2"/>
  <c r="BP89" i="2"/>
  <c r="BN89" i="2"/>
  <c r="BD89" i="2"/>
  <c r="DJ89" i="2"/>
  <c r="BU89" i="2"/>
  <c r="BF89" i="2"/>
  <c r="BH89" i="2"/>
  <c r="BW89" i="2"/>
  <c r="BT89" i="2"/>
  <c r="AZ93" i="2"/>
  <c r="BF93" i="2"/>
  <c r="E74" i="2"/>
  <c r="E75" i="2"/>
  <c r="E76" i="2"/>
  <c r="E77" i="2"/>
  <c r="E78" i="2"/>
  <c r="E79" i="2"/>
  <c r="E80" i="2"/>
  <c r="E81" i="2"/>
  <c r="E82" i="2"/>
  <c r="E83" i="2"/>
  <c r="E84" i="2"/>
  <c r="E85" i="2"/>
  <c r="AF81" i="2"/>
  <c r="AX81" i="2"/>
  <c r="BS88" i="2"/>
  <c r="BN88" i="2"/>
  <c r="BH88" i="2"/>
  <c r="AZ88" i="2"/>
  <c r="BL88" i="2"/>
  <c r="BU88" i="2"/>
  <c r="BT88" i="2"/>
  <c r="BD88" i="2"/>
  <c r="DJ88" i="2"/>
  <c r="BV88" i="2"/>
  <c r="BP88" i="2"/>
  <c r="AF42" i="2"/>
  <c r="BL99" i="2"/>
  <c r="BF99" i="2"/>
  <c r="BV99" i="2"/>
  <c r="BU99" i="2"/>
  <c r="BJ99" i="2"/>
  <c r="BN99" i="2"/>
  <c r="BT99" i="2"/>
  <c r="BB99" i="2"/>
  <c r="DI99" i="2"/>
  <c r="BS99" i="2"/>
  <c r="AY99" i="2"/>
  <c r="BD99" i="2"/>
  <c r="BW99" i="2"/>
  <c r="AX42" i="2"/>
  <c r="AX44" i="2"/>
  <c r="AF44" i="2"/>
  <c r="BD93" i="2"/>
  <c r="AX62" i="2"/>
  <c r="AF62" i="2"/>
  <c r="BB93" i="2"/>
  <c r="AF18" i="2"/>
  <c r="AX67" i="2"/>
  <c r="AF67" i="2"/>
  <c r="AF68" i="2"/>
  <c r="AX68" i="2"/>
  <c r="BW88" i="2"/>
  <c r="BF88" i="2"/>
  <c r="AC3" i="2"/>
  <c r="AX4" i="2"/>
  <c r="AF4" i="2"/>
  <c r="AF20" i="2"/>
  <c r="AX20" i="2"/>
  <c r="BP93" i="2"/>
  <c r="AO4" i="2"/>
  <c r="DJ4" i="2"/>
  <c r="AW5" i="2"/>
  <c r="BH4" i="2"/>
  <c r="CB4" i="2"/>
  <c r="CE4" i="2"/>
  <c r="DI4" i="2"/>
  <c r="BF4" i="2"/>
  <c r="AH4" i="2"/>
  <c r="BP4" i="2"/>
  <c r="BJ4" i="2"/>
  <c r="BB4" i="2"/>
  <c r="BV4" i="2"/>
  <c r="BN4" i="2"/>
  <c r="BT4" i="2"/>
  <c r="BA4" i="2"/>
  <c r="AT4" i="2"/>
  <c r="BD4" i="2"/>
  <c r="BW4" i="2"/>
  <c r="AR4" i="2"/>
  <c r="BS4" i="2"/>
  <c r="BL4" i="2"/>
  <c r="BU4" i="2"/>
  <c r="AY88" i="2"/>
  <c r="AI3" i="2"/>
  <c r="AM3" i="2"/>
  <c r="AX41" i="2"/>
  <c r="BS98" i="2"/>
  <c r="BU98" i="2"/>
  <c r="BD98" i="2"/>
  <c r="BH98" i="2"/>
  <c r="BV98" i="2"/>
  <c r="BF98" i="2"/>
  <c r="BB98" i="2"/>
  <c r="BW98" i="2"/>
  <c r="BP98" i="2"/>
  <c r="BT98" i="2"/>
  <c r="DJ98" i="2"/>
  <c r="AZ98" i="2"/>
  <c r="DI98" i="2"/>
  <c r="AY98" i="2"/>
  <c r="BN98" i="2"/>
  <c r="BL98" i="2"/>
  <c r="BJ98" i="2"/>
  <c r="AC6" i="2"/>
  <c r="BT5" i="2"/>
  <c r="AW6" i="2"/>
  <c r="AR5" i="2"/>
  <c r="BW5" i="2"/>
  <c r="BN5" i="2"/>
  <c r="BL5" i="2"/>
  <c r="CB5" i="2"/>
  <c r="CE5" i="2"/>
  <c r="AH5" i="2"/>
  <c r="DI5" i="2"/>
  <c r="DJ5" i="2"/>
  <c r="BA5" i="2"/>
  <c r="BS5" i="2"/>
  <c r="BV5" i="2"/>
  <c r="BB5" i="2"/>
  <c r="BP5" i="2"/>
  <c r="BH5" i="2"/>
  <c r="AO5" i="2"/>
  <c r="BU5" i="2"/>
  <c r="BF5" i="2"/>
  <c r="BJ5" i="2"/>
  <c r="AT5" i="2"/>
  <c r="BD5" i="2"/>
  <c r="BW93" i="2"/>
  <c r="BV93" i="2"/>
  <c r="AF10" i="2"/>
  <c r="AX34" i="2"/>
  <c r="AF34" i="2"/>
  <c r="AZ99" i="2"/>
  <c r="AX10" i="2"/>
  <c r="AX69" i="2"/>
  <c r="AF43" i="2"/>
  <c r="AF59" i="2"/>
  <c r="AF41" i="2"/>
  <c r="AF61" i="2"/>
  <c r="DI88" i="2"/>
  <c r="DJ99" i="2"/>
  <c r="BP99" i="2"/>
  <c r="AF19" i="2"/>
  <c r="AX19" i="2"/>
  <c r="AX27" i="2"/>
  <c r="AX43" i="2"/>
  <c r="AX59" i="2"/>
  <c r="BJ88" i="2"/>
  <c r="AX17" i="2"/>
  <c r="AX18" i="2"/>
  <c r="AF28" i="2"/>
  <c r="AX28" i="2"/>
  <c r="AF33" i="2"/>
  <c r="AX33" i="2"/>
  <c r="AF84" i="2"/>
  <c r="AX84" i="2"/>
  <c r="BW92" i="2"/>
  <c r="BP92" i="2"/>
  <c r="BD92" i="2"/>
  <c r="BF92" i="2"/>
  <c r="DI92" i="2"/>
  <c r="BH92" i="2"/>
  <c r="DJ92" i="2"/>
  <c r="AZ92" i="2"/>
  <c r="BL92" i="2"/>
  <c r="BB92" i="2"/>
  <c r="BU92" i="2"/>
  <c r="BS92" i="2"/>
  <c r="BV92" i="2"/>
  <c r="BN92" i="2"/>
  <c r="BJ92" i="2"/>
  <c r="AY92" i="2"/>
  <c r="BT92" i="2"/>
  <c r="AJ4" i="2"/>
  <c r="AE5" i="2"/>
  <c r="AF83" i="2"/>
  <c r="AF82" i="2"/>
  <c r="AX82" i="2"/>
  <c r="AX83" i="2"/>
  <c r="K5" i="2"/>
  <c r="AQ4" i="2"/>
  <c r="W5" i="2"/>
  <c r="AU4" i="2"/>
  <c r="B5" i="2"/>
  <c r="AN4" i="2"/>
  <c r="DJ100" i="2"/>
  <c r="DI100" i="2"/>
  <c r="AZ100" i="2"/>
  <c r="BJ100" i="2"/>
  <c r="BF100" i="2"/>
  <c r="BV100" i="2"/>
  <c r="AY100" i="2"/>
  <c r="BL100" i="2"/>
  <c r="BS100" i="2"/>
  <c r="BT100" i="2"/>
  <c r="BB100" i="2"/>
  <c r="BP100" i="2"/>
  <c r="BW100" i="2"/>
  <c r="BD100" i="2"/>
  <c r="BN100" i="2"/>
  <c r="BU100" i="2"/>
  <c r="BH100" i="2"/>
  <c r="H5" i="2"/>
  <c r="AP4" i="2"/>
  <c r="AI4" i="2"/>
  <c r="AD5" i="2"/>
  <c r="AL4" i="2"/>
  <c r="AM4" i="2"/>
  <c r="AG4" i="2"/>
  <c r="Q5" i="2"/>
  <c r="AS4" i="2"/>
  <c r="DK96" i="2"/>
  <c r="DN3" i="2" a="1"/>
  <c r="DN3" i="2"/>
  <c r="DK95" i="2"/>
  <c r="DK87" i="2"/>
  <c r="DK89" i="2"/>
  <c r="DK93" i="2"/>
  <c r="AK4" i="2"/>
  <c r="BC5" i="2"/>
  <c r="BO5" i="2"/>
  <c r="BI5" i="2"/>
  <c r="BM5" i="2"/>
  <c r="BE5" i="2"/>
  <c r="BQ5" i="2"/>
  <c r="BK5" i="2"/>
  <c r="BG5" i="2"/>
  <c r="BT6" i="2"/>
  <c r="BW6" i="2"/>
  <c r="BD6" i="2"/>
  <c r="BL6" i="2"/>
  <c r="BF6" i="2"/>
  <c r="BA6" i="2"/>
  <c r="AO6" i="2"/>
  <c r="AH6" i="2"/>
  <c r="AT6" i="2"/>
  <c r="DI6" i="2"/>
  <c r="AW7" i="2"/>
  <c r="BV6" i="2"/>
  <c r="BB6" i="2"/>
  <c r="CB6" i="2"/>
  <c r="CE6" i="2"/>
  <c r="BU6" i="2"/>
  <c r="BN6" i="2"/>
  <c r="BH6" i="2"/>
  <c r="BS6" i="2"/>
  <c r="BP6" i="2"/>
  <c r="AR6" i="2"/>
  <c r="DJ6" i="2"/>
  <c r="BJ6" i="2"/>
  <c r="AC7" i="2"/>
  <c r="AW4" i="2"/>
  <c r="BB3" i="2"/>
  <c r="DJ3" i="2"/>
  <c r="BW3" i="2"/>
  <c r="BN3" i="2"/>
  <c r="AH3" i="2"/>
  <c r="AK3" i="2"/>
  <c r="AG3" i="2"/>
  <c r="BS3" i="2"/>
  <c r="BH3" i="2"/>
  <c r="BV3" i="2"/>
  <c r="BJ3" i="2"/>
  <c r="AR3" i="2"/>
  <c r="BF3" i="2"/>
  <c r="BU3" i="2"/>
  <c r="BD3" i="2"/>
  <c r="AU3" i="2"/>
  <c r="BT3" i="2"/>
  <c r="AN3" i="2"/>
  <c r="AO3" i="2"/>
  <c r="AZ3" i="2"/>
  <c r="BA3" i="2"/>
  <c r="AT3" i="2"/>
  <c r="AQ3" i="2"/>
  <c r="BL3" i="2"/>
  <c r="CB3" i="2"/>
  <c r="CE3" i="2"/>
  <c r="BP3" i="2"/>
  <c r="AY3" i="2"/>
  <c r="AP3" i="2"/>
  <c r="DI3" i="2"/>
  <c r="AS3" i="2"/>
  <c r="BZ3" i="2"/>
  <c r="DK88" i="2"/>
  <c r="DK98" i="2"/>
  <c r="BC4" i="2"/>
  <c r="BO4" i="2"/>
  <c r="BQ4" i="2"/>
  <c r="BI4" i="2"/>
  <c r="BE4" i="2"/>
  <c r="BK4" i="2"/>
  <c r="BG4" i="2"/>
  <c r="BM4" i="2"/>
  <c r="DK99" i="2"/>
  <c r="H6" i="2"/>
  <c r="AP5" i="2"/>
  <c r="W6" i="2"/>
  <c r="AU5" i="2"/>
  <c r="B6" i="2"/>
  <c r="AN5" i="2"/>
  <c r="AJ5" i="2"/>
  <c r="AE6" i="2"/>
  <c r="DK92" i="2"/>
  <c r="K6" i="2"/>
  <c r="AQ5" i="2"/>
  <c r="Q6" i="2"/>
  <c r="AS5" i="2"/>
  <c r="AD6" i="2"/>
  <c r="AI5" i="2"/>
  <c r="AG5" i="2"/>
  <c r="AL5" i="2"/>
  <c r="AM5" i="2"/>
  <c r="DK100" i="2"/>
  <c r="DK3" i="2"/>
  <c r="BQ3" i="2"/>
  <c r="BC3" i="2"/>
  <c r="BI3" i="2"/>
  <c r="BE3" i="2"/>
  <c r="BG3" i="2"/>
  <c r="BO3" i="2"/>
  <c r="BM3" i="2"/>
  <c r="BK3" i="2"/>
  <c r="BK6" i="2"/>
  <c r="BC6" i="2"/>
  <c r="BQ6" i="2"/>
  <c r="BI6" i="2"/>
  <c r="BM6" i="2"/>
  <c r="BO6" i="2"/>
  <c r="BE6" i="2"/>
  <c r="BG6" i="2"/>
  <c r="AK5" i="2"/>
  <c r="DK6" i="2"/>
  <c r="BL7" i="2"/>
  <c r="AC8" i="2"/>
  <c r="BH7" i="2"/>
  <c r="AO7" i="2"/>
  <c r="BW7" i="2"/>
  <c r="BN7" i="2"/>
  <c r="BS7" i="2"/>
  <c r="BJ7" i="2"/>
  <c r="BA7" i="2"/>
  <c r="DI7" i="2"/>
  <c r="AW8" i="2"/>
  <c r="AT7" i="2"/>
  <c r="BD7" i="2"/>
  <c r="BT7" i="2"/>
  <c r="CB7" i="2"/>
  <c r="CE7" i="2"/>
  <c r="DJ7" i="2"/>
  <c r="AH7" i="2"/>
  <c r="BV7" i="2"/>
  <c r="AR7" i="2"/>
  <c r="BB7" i="2"/>
  <c r="BU7" i="2"/>
  <c r="BP7" i="2"/>
  <c r="BF7" i="2"/>
  <c r="DK7" i="2"/>
  <c r="B7" i="2"/>
  <c r="AN6" i="2"/>
  <c r="AG6" i="2"/>
  <c r="AM6" i="2"/>
  <c r="AD7" i="2"/>
  <c r="AI6" i="2"/>
  <c r="AL6" i="2"/>
  <c r="W7" i="2"/>
  <c r="AU6" i="2"/>
  <c r="K7" i="2"/>
  <c r="AQ6" i="2"/>
  <c r="AJ6" i="2"/>
  <c r="AE7" i="2"/>
  <c r="Q7" i="2"/>
  <c r="AS6" i="2"/>
  <c r="H7" i="2"/>
  <c r="AP6" i="2"/>
  <c r="AR8" i="2"/>
  <c r="BH8" i="2"/>
  <c r="BN8" i="2"/>
  <c r="BD8" i="2"/>
  <c r="DI8" i="2"/>
  <c r="BL8" i="2"/>
  <c r="BU8" i="2"/>
  <c r="BT8" i="2"/>
  <c r="AO8" i="2"/>
  <c r="BS8" i="2"/>
  <c r="CB8" i="2"/>
  <c r="CE8" i="2"/>
  <c r="BF8" i="2"/>
  <c r="BV8" i="2"/>
  <c r="AH8" i="2"/>
  <c r="BP8" i="2"/>
  <c r="DJ8" i="2"/>
  <c r="BB8" i="2"/>
  <c r="AT8" i="2"/>
  <c r="BW8" i="2"/>
  <c r="BJ8" i="2"/>
  <c r="BA8" i="2"/>
  <c r="DK8" i="2"/>
  <c r="AW9" i="2"/>
  <c r="AC9" i="2"/>
  <c r="BG7" i="2"/>
  <c r="BO7" i="2"/>
  <c r="BC7" i="2"/>
  <c r="BK7" i="2"/>
  <c r="BE7" i="2"/>
  <c r="BM7" i="2"/>
  <c r="BI7" i="2"/>
  <c r="BQ7" i="2"/>
  <c r="AI7" i="2"/>
  <c r="AM7" i="2"/>
  <c r="AG7" i="2"/>
  <c r="AD8" i="2"/>
  <c r="AL7" i="2"/>
  <c r="K8" i="2"/>
  <c r="AQ7" i="2"/>
  <c r="H8" i="2"/>
  <c r="AP7" i="2"/>
  <c r="B8" i="2"/>
  <c r="AN7" i="2"/>
  <c r="W8" i="2"/>
  <c r="AU7" i="2"/>
  <c r="Q8" i="2"/>
  <c r="AS7" i="2"/>
  <c r="AE8" i="2"/>
  <c r="AJ7" i="2"/>
  <c r="AK6" i="2"/>
  <c r="AW10" i="2"/>
  <c r="AC10" i="2"/>
  <c r="BT9" i="2"/>
  <c r="AO9" i="2"/>
  <c r="CB9" i="2"/>
  <c r="CE9" i="2"/>
  <c r="DJ9" i="2"/>
  <c r="AH9" i="2"/>
  <c r="BD9" i="2"/>
  <c r="BU9" i="2"/>
  <c r="BP9" i="2"/>
  <c r="BV9" i="2"/>
  <c r="BB9" i="2"/>
  <c r="BA9" i="2"/>
  <c r="BW9" i="2"/>
  <c r="BJ9" i="2"/>
  <c r="BL9" i="2"/>
  <c r="AR9" i="2"/>
  <c r="BS9" i="2"/>
  <c r="DI9" i="2"/>
  <c r="BH9" i="2"/>
  <c r="AT9" i="2"/>
  <c r="BN9" i="2"/>
  <c r="BF9" i="2"/>
  <c r="DK9" i="2"/>
  <c r="AY7" i="2"/>
  <c r="BM8" i="2"/>
  <c r="BI8" i="2"/>
  <c r="BG8" i="2"/>
  <c r="BO8" i="2"/>
  <c r="BE8" i="2"/>
  <c r="BQ8" i="2"/>
  <c r="BK8" i="2"/>
  <c r="BC8" i="2"/>
  <c r="W9" i="2"/>
  <c r="AU8" i="2"/>
  <c r="AQ8" i="2"/>
  <c r="K9" i="2"/>
  <c r="AN8" i="2"/>
  <c r="B9" i="2"/>
  <c r="AI8" i="2"/>
  <c r="AL8" i="2"/>
  <c r="AM8" i="2"/>
  <c r="AG8" i="2"/>
  <c r="AD9" i="2"/>
  <c r="Q9" i="2"/>
  <c r="AS8" i="2"/>
  <c r="AJ8" i="2"/>
  <c r="AE9" i="2"/>
  <c r="H9" i="2"/>
  <c r="AP8" i="2"/>
  <c r="AK7" i="2"/>
  <c r="AK8" i="2"/>
  <c r="BK9" i="2"/>
  <c r="BQ9" i="2"/>
  <c r="BO9" i="2"/>
  <c r="BG9" i="2"/>
  <c r="BM9" i="2"/>
  <c r="BC9" i="2"/>
  <c r="BE9" i="2"/>
  <c r="BI9" i="2"/>
  <c r="BN10" i="2"/>
  <c r="DJ10" i="2"/>
  <c r="AW11" i="2"/>
  <c r="BP10" i="2"/>
  <c r="AO10" i="2"/>
  <c r="AT10" i="2"/>
  <c r="BV10" i="2"/>
  <c r="BF10" i="2"/>
  <c r="AH10" i="2"/>
  <c r="BD10" i="2"/>
  <c r="BS10" i="2"/>
  <c r="AC11" i="2"/>
  <c r="DK10" i="2"/>
  <c r="BJ10" i="2"/>
  <c r="BA10" i="2"/>
  <c r="CB10" i="2"/>
  <c r="CE10" i="2"/>
  <c r="AR10" i="2"/>
  <c r="BW10" i="2"/>
  <c r="BB10" i="2"/>
  <c r="BH10" i="2"/>
  <c r="BT10" i="2"/>
  <c r="BL10" i="2"/>
  <c r="DI10" i="2"/>
  <c r="BU10" i="2"/>
  <c r="AY6" i="2"/>
  <c r="AI9" i="2"/>
  <c r="AG9" i="2"/>
  <c r="AM9" i="2"/>
  <c r="AL9" i="2"/>
  <c r="AD10" i="2"/>
  <c r="B10" i="2"/>
  <c r="AN9" i="2"/>
  <c r="H10" i="2"/>
  <c r="AP9" i="2"/>
  <c r="Q10" i="2"/>
  <c r="AS9" i="2"/>
  <c r="K10" i="2"/>
  <c r="AQ9" i="2"/>
  <c r="AE10" i="2"/>
  <c r="AJ9" i="2"/>
  <c r="W10" i="2"/>
  <c r="AU9" i="2"/>
  <c r="BL11" i="2"/>
  <c r="AC12" i="2"/>
  <c r="CB11" i="2"/>
  <c r="CE11" i="2"/>
  <c r="BV11" i="2"/>
  <c r="BB11" i="2"/>
  <c r="AR11" i="2"/>
  <c r="BD11" i="2"/>
  <c r="BW11" i="2"/>
  <c r="AW12" i="2"/>
  <c r="BJ11" i="2"/>
  <c r="BH11" i="2"/>
  <c r="DJ11" i="2"/>
  <c r="BF11" i="2"/>
  <c r="BA11" i="2"/>
  <c r="BT11" i="2"/>
  <c r="BN11" i="2"/>
  <c r="AH11" i="2"/>
  <c r="AT11" i="2"/>
  <c r="BU11" i="2"/>
  <c r="DI11" i="2"/>
  <c r="DK11" i="2"/>
  <c r="AO11" i="2"/>
  <c r="BS11" i="2"/>
  <c r="BP11" i="2"/>
  <c r="BQ10" i="2"/>
  <c r="BO10" i="2"/>
  <c r="BE10" i="2"/>
  <c r="BM10" i="2"/>
  <c r="BI10" i="2"/>
  <c r="BK10" i="2"/>
  <c r="BC10" i="2"/>
  <c r="BG10" i="2"/>
  <c r="K11" i="2"/>
  <c r="AQ10" i="2"/>
  <c r="B11" i="2"/>
  <c r="AN10" i="2"/>
  <c r="AJ10" i="2"/>
  <c r="AE11" i="2"/>
  <c r="H11" i="2"/>
  <c r="AP10" i="2"/>
  <c r="AL10" i="2"/>
  <c r="AM10" i="2"/>
  <c r="AD11" i="2"/>
  <c r="AG10" i="2"/>
  <c r="AI10" i="2"/>
  <c r="AK10" i="2"/>
  <c r="W11" i="2"/>
  <c r="AU10" i="2"/>
  <c r="Q11" i="2"/>
  <c r="AS10" i="2"/>
  <c r="AK9" i="2"/>
  <c r="BH12" i="2"/>
  <c r="BS12" i="2"/>
  <c r="DJ12" i="2"/>
  <c r="CB12" i="2"/>
  <c r="CE12" i="2"/>
  <c r="BB12" i="2"/>
  <c r="BN12" i="2"/>
  <c r="AH12" i="2"/>
  <c r="BJ12" i="2"/>
  <c r="AO12" i="2"/>
  <c r="AT12" i="2"/>
  <c r="BU12" i="2"/>
  <c r="AR12" i="2"/>
  <c r="DI12" i="2"/>
  <c r="BF12" i="2"/>
  <c r="AW13" i="2"/>
  <c r="BW12" i="2"/>
  <c r="BL12" i="2"/>
  <c r="BD12" i="2"/>
  <c r="BV12" i="2"/>
  <c r="AC13" i="2"/>
  <c r="BT12" i="2"/>
  <c r="BP12" i="2"/>
  <c r="BA12" i="2"/>
  <c r="DK12" i="2"/>
  <c r="BO11" i="2"/>
  <c r="BG11" i="2"/>
  <c r="BI11" i="2"/>
  <c r="BQ11" i="2"/>
  <c r="BK11" i="2"/>
  <c r="BE11" i="2"/>
  <c r="BC11" i="2"/>
  <c r="BM11" i="2"/>
  <c r="W12" i="2"/>
  <c r="AU11" i="2"/>
  <c r="H12" i="2"/>
  <c r="AP11" i="2"/>
  <c r="B12" i="2"/>
  <c r="AN11" i="2"/>
  <c r="Q12" i="2"/>
  <c r="AS11" i="2"/>
  <c r="AI11" i="2"/>
  <c r="AL11" i="2"/>
  <c r="AM11" i="2"/>
  <c r="AG11" i="2"/>
  <c r="AD12" i="2"/>
  <c r="AJ11" i="2"/>
  <c r="AE12" i="2"/>
  <c r="K12" i="2"/>
  <c r="AQ11" i="2"/>
  <c r="AR13" i="2"/>
  <c r="BL13" i="2"/>
  <c r="DK13" i="2"/>
  <c r="AH13" i="2"/>
  <c r="AW14" i="2"/>
  <c r="BV13" i="2"/>
  <c r="BP13" i="2"/>
  <c r="BS13" i="2"/>
  <c r="BH13" i="2"/>
  <c r="DJ13" i="2"/>
  <c r="BW13" i="2"/>
  <c r="AT13" i="2"/>
  <c r="DI13" i="2"/>
  <c r="BN13" i="2"/>
  <c r="BA13" i="2"/>
  <c r="AC14" i="2"/>
  <c r="BU13" i="2"/>
  <c r="BB13" i="2"/>
  <c r="CB13" i="2"/>
  <c r="CE13" i="2"/>
  <c r="BJ13" i="2"/>
  <c r="AO13" i="2"/>
  <c r="BT13" i="2"/>
  <c r="BD13" i="2"/>
  <c r="BF13" i="2"/>
  <c r="BO12" i="2"/>
  <c r="BG12" i="2"/>
  <c r="BM12" i="2"/>
  <c r="BK12" i="2"/>
  <c r="BE12" i="2"/>
  <c r="BQ12" i="2"/>
  <c r="BC12" i="2"/>
  <c r="BI12" i="2"/>
  <c r="AM12" i="2"/>
  <c r="AL12" i="2"/>
  <c r="AD13" i="2"/>
  <c r="AI12" i="2"/>
  <c r="AG12" i="2"/>
  <c r="K13" i="2"/>
  <c r="AQ12" i="2"/>
  <c r="B13" i="2"/>
  <c r="AN12" i="2"/>
  <c r="AK11" i="2"/>
  <c r="W13" i="2"/>
  <c r="AU12" i="2"/>
  <c r="H13" i="2"/>
  <c r="AP12" i="2"/>
  <c r="AE13" i="2"/>
  <c r="AJ12" i="2"/>
  <c r="Q13" i="2"/>
  <c r="AS12" i="2"/>
  <c r="BW14" i="2"/>
  <c r="AO14" i="2"/>
  <c r="AR14" i="2"/>
  <c r="AH14" i="2"/>
  <c r="BJ14" i="2"/>
  <c r="BB14" i="2"/>
  <c r="BD14" i="2"/>
  <c r="BF14" i="2"/>
  <c r="BV14" i="2"/>
  <c r="BT14" i="2"/>
  <c r="BS14" i="2"/>
  <c r="DI14" i="2"/>
  <c r="AT14" i="2"/>
  <c r="BA14" i="2"/>
  <c r="BN14" i="2"/>
  <c r="DK14" i="2"/>
  <c r="CB14" i="2"/>
  <c r="CE14" i="2"/>
  <c r="AW15" i="2"/>
  <c r="BH14" i="2"/>
  <c r="BU14" i="2"/>
  <c r="BL14" i="2"/>
  <c r="BP14" i="2"/>
  <c r="AC15" i="2"/>
  <c r="DJ14" i="2"/>
  <c r="BG13" i="2"/>
  <c r="BE13" i="2"/>
  <c r="BI13" i="2"/>
  <c r="BC13" i="2"/>
  <c r="BQ13" i="2"/>
  <c r="BO13" i="2"/>
  <c r="BK13" i="2"/>
  <c r="BM13" i="2"/>
  <c r="AJ13" i="2"/>
  <c r="AE14" i="2"/>
  <c r="W14" i="2"/>
  <c r="AU13" i="2"/>
  <c r="B14" i="2"/>
  <c r="AN13" i="2"/>
  <c r="AK12" i="2"/>
  <c r="K14" i="2"/>
  <c r="AQ13" i="2"/>
  <c r="AD14" i="2"/>
  <c r="AM13" i="2"/>
  <c r="AL13" i="2"/>
  <c r="AI13" i="2"/>
  <c r="AG13" i="2"/>
  <c r="H14" i="2"/>
  <c r="AP13" i="2"/>
  <c r="Q14" i="2"/>
  <c r="AS13" i="2"/>
  <c r="AK13" i="2"/>
  <c r="BS15" i="2"/>
  <c r="BV15" i="2"/>
  <c r="DJ15" i="2"/>
  <c r="BW15" i="2"/>
  <c r="AW16" i="2"/>
  <c r="BF15" i="2"/>
  <c r="AC16" i="2"/>
  <c r="BB15" i="2"/>
  <c r="BU15" i="2"/>
  <c r="CB15" i="2"/>
  <c r="CE15" i="2"/>
  <c r="BH15" i="2"/>
  <c r="BP15" i="2"/>
  <c r="BA15" i="2"/>
  <c r="AT15" i="2"/>
  <c r="AO15" i="2"/>
  <c r="BD15" i="2"/>
  <c r="BT15" i="2"/>
  <c r="BL15" i="2"/>
  <c r="DK15" i="2"/>
  <c r="BN15" i="2"/>
  <c r="DI15" i="2"/>
  <c r="BJ15" i="2"/>
  <c r="AH15" i="2"/>
  <c r="AR15" i="2"/>
  <c r="BG14" i="2"/>
  <c r="BM14" i="2"/>
  <c r="BI14" i="2"/>
  <c r="BC14" i="2"/>
  <c r="BE14" i="2"/>
  <c r="BO14" i="2"/>
  <c r="BK14" i="2"/>
  <c r="BQ14" i="2"/>
  <c r="W15" i="2"/>
  <c r="AU14" i="2"/>
  <c r="AE15" i="2"/>
  <c r="AJ14" i="2"/>
  <c r="B15" i="2"/>
  <c r="AN14" i="2"/>
  <c r="K15" i="2"/>
  <c r="AQ14" i="2"/>
  <c r="AM14" i="2"/>
  <c r="AI14" i="2"/>
  <c r="AL14" i="2"/>
  <c r="AD15" i="2"/>
  <c r="AG14" i="2"/>
  <c r="Q15" i="2"/>
  <c r="AS14" i="2"/>
  <c r="H15" i="2"/>
  <c r="AP14" i="2"/>
  <c r="AK14" i="2"/>
  <c r="AO16" i="2"/>
  <c r="BF16" i="2"/>
  <c r="BD16" i="2"/>
  <c r="DJ16" i="2"/>
  <c r="BA16" i="2"/>
  <c r="BV16" i="2"/>
  <c r="BH16" i="2"/>
  <c r="AC17" i="2"/>
  <c r="BJ16" i="2"/>
  <c r="BB16" i="2"/>
  <c r="CB16" i="2"/>
  <c r="CE16" i="2"/>
  <c r="AW17" i="2"/>
  <c r="BL16" i="2"/>
  <c r="BP16" i="2"/>
  <c r="BS16" i="2"/>
  <c r="BN16" i="2"/>
  <c r="AR16" i="2"/>
  <c r="AT16" i="2"/>
  <c r="DI16" i="2"/>
  <c r="BU16" i="2"/>
  <c r="AH16" i="2"/>
  <c r="BT16" i="2"/>
  <c r="BW16" i="2"/>
  <c r="DK16" i="2"/>
  <c r="BM15" i="2"/>
  <c r="BK15" i="2"/>
  <c r="BI15" i="2"/>
  <c r="BG15" i="2"/>
  <c r="BC15" i="2"/>
  <c r="BQ15" i="2"/>
  <c r="BO15" i="2"/>
  <c r="BE15" i="2"/>
  <c r="B16" i="2"/>
  <c r="AN15" i="2"/>
  <c r="AE16" i="2"/>
  <c r="AJ15" i="2"/>
  <c r="Q16" i="2"/>
  <c r="AS15" i="2"/>
  <c r="W16" i="2"/>
  <c r="AU15" i="2"/>
  <c r="H16" i="2"/>
  <c r="AP15" i="2"/>
  <c r="AL15" i="2"/>
  <c r="AD16" i="2"/>
  <c r="AM15" i="2"/>
  <c r="AI15" i="2"/>
  <c r="AG15" i="2"/>
  <c r="K16" i="2"/>
  <c r="AQ15" i="2"/>
  <c r="AC18" i="2"/>
  <c r="AH17" i="2"/>
  <c r="BS17" i="2"/>
  <c r="BN17" i="2"/>
  <c r="BD17" i="2"/>
  <c r="CB17" i="2"/>
  <c r="CE17" i="2"/>
  <c r="BV17" i="2"/>
  <c r="BB17" i="2"/>
  <c r="DI17" i="2"/>
  <c r="AW18" i="2"/>
  <c r="BH17" i="2"/>
  <c r="BW17" i="2"/>
  <c r="AR17" i="2"/>
  <c r="BU17" i="2"/>
  <c r="BL17" i="2"/>
  <c r="AO17" i="2"/>
  <c r="DJ17" i="2"/>
  <c r="BF17" i="2"/>
  <c r="AT17" i="2"/>
  <c r="BT17" i="2"/>
  <c r="BP17" i="2"/>
  <c r="BA17" i="2"/>
  <c r="BJ17" i="2"/>
  <c r="DK17" i="2"/>
  <c r="BQ16" i="2"/>
  <c r="BC16" i="2"/>
  <c r="BG16" i="2"/>
  <c r="BM16" i="2"/>
  <c r="BO16" i="2"/>
  <c r="BI16" i="2"/>
  <c r="BK16" i="2"/>
  <c r="BE16" i="2"/>
  <c r="AJ16" i="2"/>
  <c r="AE17" i="2"/>
  <c r="K17" i="2"/>
  <c r="AQ16" i="2"/>
  <c r="W17" i="2"/>
  <c r="AU16" i="2"/>
  <c r="B17" i="2"/>
  <c r="AN16" i="2"/>
  <c r="AK15" i="2"/>
  <c r="H17" i="2"/>
  <c r="AP16" i="2"/>
  <c r="Q17" i="2"/>
  <c r="AS16" i="2"/>
  <c r="AD17" i="2"/>
  <c r="AI16" i="2"/>
  <c r="AM16" i="2"/>
  <c r="AL16" i="2"/>
  <c r="AG16" i="2"/>
  <c r="BO17" i="2"/>
  <c r="BM17" i="2"/>
  <c r="BE17" i="2"/>
  <c r="BK17" i="2"/>
  <c r="BQ17" i="2"/>
  <c r="BI17" i="2"/>
  <c r="BG17" i="2"/>
  <c r="BC17" i="2"/>
  <c r="BL18" i="2"/>
  <c r="AH18" i="2"/>
  <c r="AC19" i="2"/>
  <c r="BV18" i="2"/>
  <c r="BH18" i="2"/>
  <c r="BS18" i="2"/>
  <c r="BU18" i="2"/>
  <c r="BD18" i="2"/>
  <c r="BA18" i="2"/>
  <c r="AO18" i="2"/>
  <c r="BW18" i="2"/>
  <c r="AT18" i="2"/>
  <c r="BN18" i="2"/>
  <c r="BB18" i="2"/>
  <c r="BJ18" i="2"/>
  <c r="BF18" i="2"/>
  <c r="BT18" i="2"/>
  <c r="DI18" i="2"/>
  <c r="BP18" i="2"/>
  <c r="AR18" i="2"/>
  <c r="AW19" i="2"/>
  <c r="DJ18" i="2"/>
  <c r="CB18" i="2"/>
  <c r="CE18" i="2"/>
  <c r="AK16" i="2"/>
  <c r="Q18" i="2"/>
  <c r="AS17" i="2"/>
  <c r="K18" i="2"/>
  <c r="AQ17" i="2"/>
  <c r="AD18" i="2"/>
  <c r="AL17" i="2"/>
  <c r="AM17" i="2"/>
  <c r="AI17" i="2"/>
  <c r="AG17" i="2"/>
  <c r="W18" i="2"/>
  <c r="AU17" i="2"/>
  <c r="AJ17" i="2"/>
  <c r="AE18" i="2"/>
  <c r="H18" i="2"/>
  <c r="AP17" i="2"/>
  <c r="B18" i="2"/>
  <c r="AN17" i="2"/>
  <c r="DK18" i="2"/>
  <c r="BM18" i="2"/>
  <c r="BG18" i="2"/>
  <c r="BI18" i="2"/>
  <c r="BQ18" i="2"/>
  <c r="BO18" i="2"/>
  <c r="BE18" i="2"/>
  <c r="BC18" i="2"/>
  <c r="BK18" i="2"/>
  <c r="BW19" i="2"/>
  <c r="BU19" i="2"/>
  <c r="AO19" i="2"/>
  <c r="BJ19" i="2"/>
  <c r="AH19" i="2"/>
  <c r="BA19" i="2"/>
  <c r="AR19" i="2"/>
  <c r="AC20" i="2"/>
  <c r="AW20" i="2"/>
  <c r="BH19" i="2"/>
  <c r="DJ19" i="2"/>
  <c r="BT19" i="2"/>
  <c r="BB19" i="2"/>
  <c r="CB19" i="2"/>
  <c r="CE19" i="2"/>
  <c r="BL19" i="2"/>
  <c r="BV19" i="2"/>
  <c r="DI19" i="2"/>
  <c r="BN19" i="2"/>
  <c r="BS19" i="2"/>
  <c r="BD19" i="2"/>
  <c r="AT19" i="2"/>
  <c r="BF19" i="2"/>
  <c r="BP19" i="2"/>
  <c r="B19" i="2"/>
  <c r="AN18" i="2"/>
  <c r="Q19" i="2"/>
  <c r="AS18" i="2"/>
  <c r="AL18" i="2"/>
  <c r="AM18" i="2"/>
  <c r="AD19" i="2"/>
  <c r="AI18" i="2"/>
  <c r="AG18" i="2"/>
  <c r="W19" i="2"/>
  <c r="AU18" i="2"/>
  <c r="H19" i="2"/>
  <c r="AP18" i="2"/>
  <c r="K19" i="2"/>
  <c r="AQ18" i="2"/>
  <c r="AE19" i="2"/>
  <c r="AJ18" i="2"/>
  <c r="AK17" i="2"/>
  <c r="DK19" i="2"/>
  <c r="BW20" i="2"/>
  <c r="DI20" i="2"/>
  <c r="AT20" i="2"/>
  <c r="BA20" i="2"/>
  <c r="AH20" i="2"/>
  <c r="BF20" i="2"/>
  <c r="BH20" i="2"/>
  <c r="BT20" i="2"/>
  <c r="AC21" i="2"/>
  <c r="AW21" i="2"/>
  <c r="DJ20" i="2"/>
  <c r="AR20" i="2"/>
  <c r="AO20" i="2"/>
  <c r="BU20" i="2"/>
  <c r="BL20" i="2"/>
  <c r="BV20" i="2"/>
  <c r="CB20" i="2"/>
  <c r="CE20" i="2"/>
  <c r="BB20" i="2"/>
  <c r="BJ20" i="2"/>
  <c r="DK20" i="2"/>
  <c r="BN20" i="2"/>
  <c r="BP20" i="2"/>
  <c r="BS20" i="2"/>
  <c r="BD20" i="2"/>
  <c r="BQ19" i="2"/>
  <c r="BM19" i="2"/>
  <c r="BE19" i="2"/>
  <c r="BI19" i="2"/>
  <c r="BK19" i="2"/>
  <c r="BC19" i="2"/>
  <c r="BG19" i="2"/>
  <c r="BO19" i="2"/>
  <c r="Q20" i="2"/>
  <c r="AS19" i="2"/>
  <c r="K20" i="2"/>
  <c r="AQ19" i="2"/>
  <c r="W20" i="2"/>
  <c r="AU19" i="2"/>
  <c r="AJ19" i="2"/>
  <c r="AE20" i="2"/>
  <c r="H20" i="2"/>
  <c r="AP19" i="2"/>
  <c r="AK18" i="2"/>
  <c r="B20" i="2"/>
  <c r="AN19" i="2"/>
  <c r="AI19" i="2"/>
  <c r="AL19" i="2"/>
  <c r="AD20" i="2"/>
  <c r="AM19" i="2"/>
  <c r="AG19" i="2"/>
  <c r="BS21" i="2"/>
  <c r="AO21" i="2"/>
  <c r="BP21" i="2"/>
  <c r="AR21" i="2"/>
  <c r="DI21" i="2"/>
  <c r="AH21" i="2"/>
  <c r="BT21" i="2"/>
  <c r="AC22" i="2"/>
  <c r="BU21" i="2"/>
  <c r="BA21" i="2"/>
  <c r="AW22" i="2"/>
  <c r="AT21" i="2"/>
  <c r="DJ21" i="2"/>
  <c r="BW21" i="2"/>
  <c r="BN21" i="2"/>
  <c r="BD21" i="2"/>
  <c r="BL21" i="2"/>
  <c r="BJ21" i="2"/>
  <c r="BH21" i="2"/>
  <c r="CB21" i="2"/>
  <c r="CE21" i="2"/>
  <c r="BV21" i="2"/>
  <c r="BB21" i="2"/>
  <c r="BF21" i="2"/>
  <c r="BM20" i="2"/>
  <c r="BQ20" i="2"/>
  <c r="BC20" i="2"/>
  <c r="BO20" i="2"/>
  <c r="BK20" i="2"/>
  <c r="BG20" i="2"/>
  <c r="BE20" i="2"/>
  <c r="BI20" i="2"/>
  <c r="AK19" i="2"/>
  <c r="B21" i="2"/>
  <c r="AN20" i="2"/>
  <c r="H21" i="2"/>
  <c r="AP20" i="2"/>
  <c r="K21" i="2"/>
  <c r="AQ20" i="2"/>
  <c r="AJ20" i="2"/>
  <c r="AE21" i="2"/>
  <c r="W21" i="2"/>
  <c r="AU20" i="2"/>
  <c r="AL20" i="2"/>
  <c r="AD21" i="2"/>
  <c r="AI20" i="2"/>
  <c r="AM20" i="2"/>
  <c r="AG20" i="2"/>
  <c r="Q21" i="2"/>
  <c r="AS20" i="2"/>
  <c r="AK20" i="2"/>
  <c r="DK21" i="2"/>
  <c r="BO21" i="2"/>
  <c r="BG21" i="2"/>
  <c r="BI21" i="2"/>
  <c r="BK21" i="2"/>
  <c r="BQ21" i="2"/>
  <c r="BC21" i="2"/>
  <c r="BE21" i="2"/>
  <c r="BM21" i="2"/>
  <c r="CB22" i="2"/>
  <c r="CE22" i="2"/>
  <c r="BV22" i="2"/>
  <c r="BS22" i="2"/>
  <c r="AO22" i="2"/>
  <c r="BD22" i="2"/>
  <c r="BN22" i="2"/>
  <c r="AT22" i="2"/>
  <c r="BB22" i="2"/>
  <c r="BT22" i="2"/>
  <c r="AR22" i="2"/>
  <c r="BP22" i="2"/>
  <c r="AW23" i="2"/>
  <c r="DJ22" i="2"/>
  <c r="BW22" i="2"/>
  <c r="BU22" i="2"/>
  <c r="DK22" i="2"/>
  <c r="BA22" i="2"/>
  <c r="DI22" i="2"/>
  <c r="AH22" i="2"/>
  <c r="AC23" i="2"/>
  <c r="BH22" i="2"/>
  <c r="BJ22" i="2"/>
  <c r="BL22" i="2"/>
  <c r="BF22" i="2"/>
  <c r="W22" i="2"/>
  <c r="AU21" i="2"/>
  <c r="AJ21" i="2"/>
  <c r="AE22" i="2"/>
  <c r="Q22" i="2"/>
  <c r="AS21" i="2"/>
  <c r="AL21" i="2"/>
  <c r="AI21" i="2"/>
  <c r="AD22" i="2"/>
  <c r="AM21" i="2"/>
  <c r="AG21" i="2"/>
  <c r="H22" i="2"/>
  <c r="AP21" i="2"/>
  <c r="K22" i="2"/>
  <c r="AQ21" i="2"/>
  <c r="B22" i="2"/>
  <c r="AN21" i="2"/>
  <c r="BN23" i="2"/>
  <c r="BJ23" i="2"/>
  <c r="AW24" i="2"/>
  <c r="BF23" i="2"/>
  <c r="BH23" i="2"/>
  <c r="BU23" i="2"/>
  <c r="DK23" i="2"/>
  <c r="BD23" i="2"/>
  <c r="AO23" i="2"/>
  <c r="AT23" i="2"/>
  <c r="BL23" i="2"/>
  <c r="BA23" i="2"/>
  <c r="CB23" i="2"/>
  <c r="CE23" i="2"/>
  <c r="BB23" i="2"/>
  <c r="BP23" i="2"/>
  <c r="BS23" i="2"/>
  <c r="AR23" i="2"/>
  <c r="AC24" i="2"/>
  <c r="DI23" i="2"/>
  <c r="DJ23" i="2"/>
  <c r="BW23" i="2"/>
  <c r="AH23" i="2"/>
  <c r="BV23" i="2"/>
  <c r="BT23" i="2"/>
  <c r="AK21" i="2"/>
  <c r="BE22" i="2"/>
  <c r="BM22" i="2"/>
  <c r="BG22" i="2"/>
  <c r="BQ22" i="2"/>
  <c r="BC22" i="2"/>
  <c r="BI22" i="2"/>
  <c r="BO22" i="2"/>
  <c r="BK22" i="2"/>
  <c r="AD23" i="2"/>
  <c r="AL22" i="2"/>
  <c r="AM22" i="2"/>
  <c r="AI22" i="2"/>
  <c r="AG22" i="2"/>
  <c r="H23" i="2"/>
  <c r="AP22" i="2"/>
  <c r="K23" i="2"/>
  <c r="AQ22" i="2"/>
  <c r="Q23" i="2"/>
  <c r="AS22" i="2"/>
  <c r="W23" i="2"/>
  <c r="AU22" i="2"/>
  <c r="B23" i="2"/>
  <c r="AN22" i="2"/>
  <c r="AJ22" i="2"/>
  <c r="AE23" i="2"/>
  <c r="BC23" i="2"/>
  <c r="BQ23" i="2"/>
  <c r="BE23" i="2"/>
  <c r="BI23" i="2"/>
  <c r="BK23" i="2"/>
  <c r="BM23" i="2"/>
  <c r="BO23" i="2"/>
  <c r="BG23" i="2"/>
  <c r="BH24" i="2"/>
  <c r="AH24" i="2"/>
  <c r="BD24" i="2"/>
  <c r="AW25" i="2"/>
  <c r="BT24" i="2"/>
  <c r="CB24" i="2"/>
  <c r="CE24" i="2"/>
  <c r="BW24" i="2"/>
  <c r="BL24" i="2"/>
  <c r="BP24" i="2"/>
  <c r="AO24" i="2"/>
  <c r="AT24" i="2"/>
  <c r="BS24" i="2"/>
  <c r="BU24" i="2"/>
  <c r="BV24" i="2"/>
  <c r="BA24" i="2"/>
  <c r="AC25" i="2"/>
  <c r="DI24" i="2"/>
  <c r="DK24" i="2"/>
  <c r="BF24" i="2"/>
  <c r="BJ24" i="2"/>
  <c r="BB24" i="2"/>
  <c r="AR24" i="2"/>
  <c r="BN24" i="2"/>
  <c r="DJ24" i="2"/>
  <c r="B24" i="2"/>
  <c r="AN23" i="2"/>
  <c r="H24" i="2"/>
  <c r="AP23" i="2"/>
  <c r="W24" i="2"/>
  <c r="AU23" i="2"/>
  <c r="K24" i="2"/>
  <c r="AQ23" i="2"/>
  <c r="AK22" i="2"/>
  <c r="AJ23" i="2"/>
  <c r="AE24" i="2"/>
  <c r="AI23" i="2"/>
  <c r="AM23" i="2"/>
  <c r="AL23" i="2"/>
  <c r="AD24" i="2"/>
  <c r="AG23" i="2"/>
  <c r="Q24" i="2"/>
  <c r="AS23" i="2"/>
  <c r="BN25" i="2"/>
  <c r="AH25" i="2"/>
  <c r="BV25" i="2"/>
  <c r="DI25" i="2"/>
  <c r="BL25" i="2"/>
  <c r="CB25" i="2"/>
  <c r="CE25" i="2"/>
  <c r="BU25" i="2"/>
  <c r="BB25" i="2"/>
  <c r="AT25" i="2"/>
  <c r="BF25" i="2"/>
  <c r="BJ25" i="2"/>
  <c r="AR25" i="2"/>
  <c r="AO25" i="2"/>
  <c r="BD25" i="2"/>
  <c r="AC26" i="2"/>
  <c r="BW25" i="2"/>
  <c r="DK25" i="2"/>
  <c r="BA25" i="2"/>
  <c r="DJ25" i="2"/>
  <c r="AW26" i="2"/>
  <c r="BP25" i="2"/>
  <c r="BS25" i="2"/>
  <c r="BT25" i="2"/>
  <c r="BH25" i="2"/>
  <c r="BM24" i="2"/>
  <c r="BG24" i="2"/>
  <c r="BO24" i="2"/>
  <c r="BK24" i="2"/>
  <c r="BQ24" i="2"/>
  <c r="BI24" i="2"/>
  <c r="BE24" i="2"/>
  <c r="BC24" i="2"/>
  <c r="H25" i="2"/>
  <c r="AP24" i="2"/>
  <c r="AL24" i="2"/>
  <c r="AD25" i="2"/>
  <c r="AI24" i="2"/>
  <c r="AM24" i="2"/>
  <c r="AG24" i="2"/>
  <c r="K25" i="2"/>
  <c r="AQ24" i="2"/>
  <c r="W25" i="2"/>
  <c r="AU24" i="2"/>
  <c r="AK23" i="2"/>
  <c r="AE25" i="2"/>
  <c r="AJ24" i="2"/>
  <c r="B25" i="2"/>
  <c r="AN24" i="2"/>
  <c r="Q25" i="2"/>
  <c r="AS24" i="2"/>
  <c r="BM25" i="2"/>
  <c r="BQ25" i="2"/>
  <c r="BK25" i="2"/>
  <c r="BO25" i="2"/>
  <c r="BG25" i="2"/>
  <c r="BI25" i="2"/>
  <c r="BE25" i="2"/>
  <c r="BC25" i="2"/>
  <c r="BU26" i="2"/>
  <c r="BV26" i="2"/>
  <c r="BP26" i="2"/>
  <c r="AT26" i="2"/>
  <c r="BA26" i="2"/>
  <c r="BL26" i="2"/>
  <c r="AH26" i="2"/>
  <c r="AO26" i="2"/>
  <c r="BN26" i="2"/>
  <c r="AR26" i="2"/>
  <c r="AW27" i="2"/>
  <c r="BT26" i="2"/>
  <c r="CB26" i="2"/>
  <c r="CE26" i="2"/>
  <c r="BJ26" i="2"/>
  <c r="BD26" i="2"/>
  <c r="BW26" i="2"/>
  <c r="DI26" i="2"/>
  <c r="BB26" i="2"/>
  <c r="BS26" i="2"/>
  <c r="BH26" i="2"/>
  <c r="BF26" i="2"/>
  <c r="AC27" i="2"/>
  <c r="DJ26" i="2"/>
  <c r="DK26" i="2"/>
  <c r="B26" i="2"/>
  <c r="AN25" i="2"/>
  <c r="K26" i="2"/>
  <c r="AQ25" i="2"/>
  <c r="Q26" i="2"/>
  <c r="AS25" i="2"/>
  <c r="AJ25" i="2"/>
  <c r="AE26" i="2"/>
  <c r="AK24" i="2"/>
  <c r="W26" i="2"/>
  <c r="AU25" i="2"/>
  <c r="AM25" i="2"/>
  <c r="AI25" i="2"/>
  <c r="AD26" i="2"/>
  <c r="AL25" i="2"/>
  <c r="AG25" i="2"/>
  <c r="H26" i="2"/>
  <c r="AP25" i="2"/>
  <c r="AC28" i="2"/>
  <c r="BN27" i="2"/>
  <c r="BA27" i="2"/>
  <c r="AH27" i="2"/>
  <c r="CB27" i="2"/>
  <c r="CE27" i="2"/>
  <c r="DI27" i="2"/>
  <c r="BS27" i="2"/>
  <c r="AT27" i="2"/>
  <c r="AR27" i="2"/>
  <c r="AW28" i="2"/>
  <c r="AO27" i="2"/>
  <c r="BT27" i="2"/>
  <c r="BF27" i="2"/>
  <c r="BV27" i="2"/>
  <c r="BW27" i="2"/>
  <c r="BH27" i="2"/>
  <c r="BJ27" i="2"/>
  <c r="BU27" i="2"/>
  <c r="BB27" i="2"/>
  <c r="DJ27" i="2"/>
  <c r="BP27" i="2"/>
  <c r="BD27" i="2"/>
  <c r="BL27" i="2"/>
  <c r="BC26" i="2"/>
  <c r="BQ26" i="2"/>
  <c r="BO26" i="2"/>
  <c r="BG26" i="2"/>
  <c r="BI26" i="2"/>
  <c r="BE26" i="2"/>
  <c r="BM26" i="2"/>
  <c r="BK26" i="2"/>
  <c r="W27" i="2"/>
  <c r="AU26" i="2"/>
  <c r="B27" i="2"/>
  <c r="AN26" i="2"/>
  <c r="AE27" i="2"/>
  <c r="AJ26" i="2"/>
  <c r="AI26" i="2"/>
  <c r="AL26" i="2"/>
  <c r="AM26" i="2"/>
  <c r="AD27" i="2"/>
  <c r="AG26" i="2"/>
  <c r="Q27" i="2"/>
  <c r="AS26" i="2"/>
  <c r="H27" i="2"/>
  <c r="AP26" i="2"/>
  <c r="AK25" i="2"/>
  <c r="K27" i="2"/>
  <c r="AQ26" i="2"/>
  <c r="AK26" i="2"/>
  <c r="DK27" i="2"/>
  <c r="BO27" i="2"/>
  <c r="BM27" i="2"/>
  <c r="BE27" i="2"/>
  <c r="BG27" i="2"/>
  <c r="BK27" i="2"/>
  <c r="BQ27" i="2"/>
  <c r="BC27" i="2"/>
  <c r="BI27" i="2"/>
  <c r="AR28" i="2"/>
  <c r="BV28" i="2"/>
  <c r="AC29" i="2"/>
  <c r="AT28" i="2"/>
  <c r="BP28" i="2"/>
  <c r="BH28" i="2"/>
  <c r="AW29" i="2"/>
  <c r="BB28" i="2"/>
  <c r="DJ28" i="2"/>
  <c r="BT28" i="2"/>
  <c r="AH28" i="2"/>
  <c r="BJ28" i="2"/>
  <c r="CB28" i="2"/>
  <c r="CE28" i="2"/>
  <c r="BS28" i="2"/>
  <c r="BF28" i="2"/>
  <c r="AO28" i="2"/>
  <c r="BL28" i="2"/>
  <c r="BW28" i="2"/>
  <c r="DI28" i="2"/>
  <c r="BD28" i="2"/>
  <c r="BU28" i="2"/>
  <c r="BA28" i="2"/>
  <c r="BN28" i="2"/>
  <c r="DK28" i="2"/>
  <c r="AE28" i="2"/>
  <c r="AJ27" i="2"/>
  <c r="K28" i="2"/>
  <c r="AQ27" i="2"/>
  <c r="H28" i="2"/>
  <c r="AP27" i="2"/>
  <c r="Q28" i="2"/>
  <c r="AS27" i="2"/>
  <c r="W28" i="2"/>
  <c r="AU27" i="2"/>
  <c r="B28" i="2"/>
  <c r="AN27" i="2"/>
  <c r="AL27" i="2"/>
  <c r="AM27" i="2"/>
  <c r="AI27" i="2"/>
  <c r="AD28" i="2"/>
  <c r="AG27" i="2"/>
  <c r="AK27" i="2"/>
  <c r="BK28" i="2"/>
  <c r="BC28" i="2"/>
  <c r="BQ28" i="2"/>
  <c r="BI28" i="2"/>
  <c r="BM28" i="2"/>
  <c r="BO28" i="2"/>
  <c r="BG28" i="2"/>
  <c r="BE28" i="2"/>
  <c r="BN29" i="2"/>
  <c r="BT29" i="2"/>
  <c r="BD29" i="2"/>
  <c r="BH29" i="2"/>
  <c r="BP29" i="2"/>
  <c r="BB29" i="2"/>
  <c r="DK29" i="2"/>
  <c r="AH29" i="2"/>
  <c r="BL29" i="2"/>
  <c r="BA29" i="2"/>
  <c r="CB29" i="2"/>
  <c r="CE29" i="2"/>
  <c r="BF29" i="2"/>
  <c r="AR29" i="2"/>
  <c r="AW30" i="2"/>
  <c r="DJ29" i="2"/>
  <c r="AO29" i="2"/>
  <c r="DI29" i="2"/>
  <c r="BU29" i="2"/>
  <c r="BS29" i="2"/>
  <c r="BW29" i="2"/>
  <c r="AC30" i="2"/>
  <c r="BJ29" i="2"/>
  <c r="AT29" i="2"/>
  <c r="BV29" i="2"/>
  <c r="W29" i="2"/>
  <c r="AU28" i="2"/>
  <c r="B29" i="2"/>
  <c r="AN28" i="2"/>
  <c r="AE29" i="2"/>
  <c r="AJ28" i="2"/>
  <c r="H29" i="2"/>
  <c r="AP28" i="2"/>
  <c r="K29" i="2"/>
  <c r="AQ28" i="2"/>
  <c r="AI28" i="2"/>
  <c r="AM28" i="2"/>
  <c r="AD29" i="2"/>
  <c r="AL28" i="2"/>
  <c r="AG28" i="2"/>
  <c r="Q29" i="2"/>
  <c r="AS28" i="2"/>
  <c r="BI29" i="2"/>
  <c r="BK29" i="2"/>
  <c r="BM29" i="2"/>
  <c r="BE29" i="2"/>
  <c r="BO29" i="2"/>
  <c r="BG29" i="2"/>
  <c r="BC29" i="2"/>
  <c r="BQ29" i="2"/>
  <c r="BT30" i="2"/>
  <c r="AW31" i="2"/>
  <c r="AR30" i="2"/>
  <c r="BB30" i="2"/>
  <c r="AO30" i="2"/>
  <c r="BU30" i="2"/>
  <c r="BH30" i="2"/>
  <c r="BN30" i="2"/>
  <c r="AH30" i="2"/>
  <c r="BD30" i="2"/>
  <c r="CB30" i="2"/>
  <c r="CE30" i="2"/>
  <c r="BV30" i="2"/>
  <c r="DI30" i="2"/>
  <c r="BF30" i="2"/>
  <c r="AT30" i="2"/>
  <c r="BA30" i="2"/>
  <c r="BS30" i="2"/>
  <c r="BP30" i="2"/>
  <c r="AC31" i="2"/>
  <c r="BJ30" i="2"/>
  <c r="BL30" i="2"/>
  <c r="BW30" i="2"/>
  <c r="DJ30" i="2"/>
  <c r="AK28" i="2"/>
  <c r="AD30" i="2"/>
  <c r="AL29" i="2"/>
  <c r="AI29" i="2"/>
  <c r="AM29" i="2"/>
  <c r="AG29" i="2"/>
  <c r="AE30" i="2"/>
  <c r="AJ29" i="2"/>
  <c r="W30" i="2"/>
  <c r="AU29" i="2"/>
  <c r="Q30" i="2"/>
  <c r="AS29" i="2"/>
  <c r="B30" i="2"/>
  <c r="AN29" i="2"/>
  <c r="H30" i="2"/>
  <c r="AP29" i="2"/>
  <c r="K30" i="2"/>
  <c r="AQ29" i="2"/>
  <c r="AR31" i="2"/>
  <c r="BD31" i="2"/>
  <c r="BL31" i="2"/>
  <c r="BW31" i="2"/>
  <c r="BA31" i="2"/>
  <c r="DI31" i="2"/>
  <c r="BJ31" i="2"/>
  <c r="BP31" i="2"/>
  <c r="AT31" i="2"/>
  <c r="AH31" i="2"/>
  <c r="AW32" i="2"/>
  <c r="DJ31" i="2"/>
  <c r="BF31" i="2"/>
  <c r="BV31" i="2"/>
  <c r="BH31" i="2"/>
  <c r="BS31" i="2"/>
  <c r="BB31" i="2"/>
  <c r="BT31" i="2"/>
  <c r="AO31" i="2"/>
  <c r="BN31" i="2"/>
  <c r="AC32" i="2"/>
  <c r="CB31" i="2"/>
  <c r="CE31" i="2"/>
  <c r="BU31" i="2"/>
  <c r="DK30" i="2"/>
  <c r="BO30" i="2"/>
  <c r="BC30" i="2"/>
  <c r="BM30" i="2"/>
  <c r="BG30" i="2"/>
  <c r="BI30" i="2"/>
  <c r="BQ30" i="2"/>
  <c r="BK30" i="2"/>
  <c r="BE30" i="2"/>
  <c r="H31" i="2"/>
  <c r="AP30" i="2"/>
  <c r="B31" i="2"/>
  <c r="AN30" i="2"/>
  <c r="AJ30" i="2"/>
  <c r="AE31" i="2"/>
  <c r="W31" i="2"/>
  <c r="AU30" i="2"/>
  <c r="AK29" i="2"/>
  <c r="K31" i="2"/>
  <c r="AQ30" i="2"/>
  <c r="AI30" i="2"/>
  <c r="AL30" i="2"/>
  <c r="AM30" i="2"/>
  <c r="AD31" i="2"/>
  <c r="AG30" i="2"/>
  <c r="Q31" i="2"/>
  <c r="AS30" i="2"/>
  <c r="AK30" i="2"/>
  <c r="DK31" i="2"/>
  <c r="BG31" i="2"/>
  <c r="BK31" i="2"/>
  <c r="BQ31" i="2"/>
  <c r="BE31" i="2"/>
  <c r="BC31" i="2"/>
  <c r="BM31" i="2"/>
  <c r="BI31" i="2"/>
  <c r="BO31" i="2"/>
  <c r="BJ32" i="2"/>
  <c r="CB32" i="2"/>
  <c r="CE32" i="2"/>
  <c r="AT32" i="2"/>
  <c r="BN32" i="2"/>
  <c r="BH32" i="2"/>
  <c r="AH32" i="2"/>
  <c r="DJ32" i="2"/>
  <c r="BP32" i="2"/>
  <c r="DK32" i="2"/>
  <c r="AR32" i="2"/>
  <c r="AO32" i="2"/>
  <c r="BD32" i="2"/>
  <c r="BL32" i="2"/>
  <c r="BB32" i="2"/>
  <c r="BU32" i="2"/>
  <c r="BA32" i="2"/>
  <c r="BT32" i="2"/>
  <c r="AW33" i="2"/>
  <c r="BS32" i="2"/>
  <c r="DI32" i="2"/>
  <c r="AC33" i="2"/>
  <c r="BV32" i="2"/>
  <c r="BF32" i="2"/>
  <c r="BW32" i="2"/>
  <c r="B32" i="2"/>
  <c r="AN31" i="2"/>
  <c r="AE32" i="2"/>
  <c r="AJ31" i="2"/>
  <c r="K32" i="2"/>
  <c r="AQ31" i="2"/>
  <c r="W32" i="2"/>
  <c r="AU31" i="2"/>
  <c r="AD32" i="2"/>
  <c r="AL31" i="2"/>
  <c r="AM31" i="2"/>
  <c r="AI31" i="2"/>
  <c r="AK31" i="2"/>
  <c r="AG31" i="2"/>
  <c r="H32" i="2"/>
  <c r="AP31" i="2"/>
  <c r="Q32" i="2"/>
  <c r="AS31" i="2"/>
  <c r="DJ33" i="2"/>
  <c r="AR33" i="2"/>
  <c r="BW33" i="2"/>
  <c r="AW34" i="2"/>
  <c r="BF33" i="2"/>
  <c r="AO33" i="2"/>
  <c r="BA33" i="2"/>
  <c r="BN33" i="2"/>
  <c r="BB33" i="2"/>
  <c r="DI33" i="2"/>
  <c r="BT33" i="2"/>
  <c r="AT33" i="2"/>
  <c r="AC34" i="2"/>
  <c r="DK33" i="2"/>
  <c r="BS33" i="2"/>
  <c r="BP33" i="2"/>
  <c r="BH33" i="2"/>
  <c r="BV33" i="2"/>
  <c r="BJ33" i="2"/>
  <c r="BL33" i="2"/>
  <c r="BU33" i="2"/>
  <c r="AH33" i="2"/>
  <c r="CB33" i="2"/>
  <c r="CE33" i="2"/>
  <c r="BD33" i="2"/>
  <c r="BK32" i="2"/>
  <c r="BC32" i="2"/>
  <c r="BQ32" i="2"/>
  <c r="BM32" i="2"/>
  <c r="BO32" i="2"/>
  <c r="BI32" i="2"/>
  <c r="BE32" i="2"/>
  <c r="BG32" i="2"/>
  <c r="AE33" i="2"/>
  <c r="AJ32" i="2"/>
  <c r="H33" i="2"/>
  <c r="AP32" i="2"/>
  <c r="AI32" i="2"/>
  <c r="AM32" i="2"/>
  <c r="AL32" i="2"/>
  <c r="AD33" i="2"/>
  <c r="AG32" i="2"/>
  <c r="W33" i="2"/>
  <c r="AU32" i="2"/>
  <c r="B33" i="2"/>
  <c r="AN32" i="2"/>
  <c r="Q33" i="2"/>
  <c r="AS32" i="2"/>
  <c r="K33" i="2"/>
  <c r="AQ32" i="2"/>
  <c r="AK32" i="2"/>
  <c r="CB34" i="2"/>
  <c r="CE34" i="2"/>
  <c r="AC35" i="2"/>
  <c r="BH34" i="2"/>
  <c r="AT34" i="2"/>
  <c r="BP34" i="2"/>
  <c r="AH34" i="2"/>
  <c r="AW35" i="2"/>
  <c r="BV34" i="2"/>
  <c r="BW34" i="2"/>
  <c r="BJ34" i="2"/>
  <c r="BN34" i="2"/>
  <c r="AO34" i="2"/>
  <c r="BT34" i="2"/>
  <c r="AR34" i="2"/>
  <c r="BS34" i="2"/>
  <c r="BU34" i="2"/>
  <c r="DJ34" i="2"/>
  <c r="BD34" i="2"/>
  <c r="BF34" i="2"/>
  <c r="BL34" i="2"/>
  <c r="BA34" i="2"/>
  <c r="DI34" i="2"/>
  <c r="BB34" i="2"/>
  <c r="BK33" i="2"/>
  <c r="BM33" i="2"/>
  <c r="BO33" i="2"/>
  <c r="BC33" i="2"/>
  <c r="BQ33" i="2"/>
  <c r="BI33" i="2"/>
  <c r="BG33" i="2"/>
  <c r="BE33" i="2"/>
  <c r="B34" i="2"/>
  <c r="AN33" i="2"/>
  <c r="H34" i="2"/>
  <c r="AP33" i="2"/>
  <c r="AE34" i="2"/>
  <c r="AJ33" i="2"/>
  <c r="AD34" i="2"/>
  <c r="AM33" i="2"/>
  <c r="AL33" i="2"/>
  <c r="AI33" i="2"/>
  <c r="AG33" i="2"/>
  <c r="K34" i="2"/>
  <c r="AQ33" i="2"/>
  <c r="W34" i="2"/>
  <c r="AU33" i="2"/>
  <c r="Q34" i="2"/>
  <c r="AS33" i="2"/>
  <c r="DK34" i="2"/>
  <c r="BE34" i="2"/>
  <c r="BO34" i="2"/>
  <c r="BK34" i="2"/>
  <c r="BC34" i="2"/>
  <c r="BG34" i="2"/>
  <c r="BQ34" i="2"/>
  <c r="BM34" i="2"/>
  <c r="BI34" i="2"/>
  <c r="BA35" i="2"/>
  <c r="BJ35" i="2"/>
  <c r="BN35" i="2"/>
  <c r="DI35" i="2"/>
  <c r="AR35" i="2"/>
  <c r="BT35" i="2"/>
  <c r="DJ35" i="2"/>
  <c r="BF35" i="2"/>
  <c r="CB35" i="2"/>
  <c r="CE35" i="2"/>
  <c r="BD35" i="2"/>
  <c r="BS35" i="2"/>
  <c r="AO35" i="2"/>
  <c r="BV35" i="2"/>
  <c r="BU35" i="2"/>
  <c r="BP35" i="2"/>
  <c r="AW36" i="2"/>
  <c r="BH35" i="2"/>
  <c r="AT35" i="2"/>
  <c r="AH35" i="2"/>
  <c r="BL35" i="2"/>
  <c r="BB35" i="2"/>
  <c r="BW35" i="2"/>
  <c r="AC36" i="2"/>
  <c r="DK35" i="2"/>
  <c r="AK33" i="2"/>
  <c r="AE35" i="2"/>
  <c r="AJ34" i="2"/>
  <c r="H35" i="2"/>
  <c r="AP34" i="2"/>
  <c r="B35" i="2"/>
  <c r="AN34" i="2"/>
  <c r="AD35" i="2"/>
  <c r="AM34" i="2"/>
  <c r="AL34" i="2"/>
  <c r="AI34" i="2"/>
  <c r="AK34" i="2"/>
  <c r="AG34" i="2"/>
  <c r="W35" i="2"/>
  <c r="AU34" i="2"/>
  <c r="K35" i="2"/>
  <c r="AQ34" i="2"/>
  <c r="Q35" i="2"/>
  <c r="AS34" i="2"/>
  <c r="BF36" i="2"/>
  <c r="AH36" i="2"/>
  <c r="BP36" i="2"/>
  <c r="BT36" i="2"/>
  <c r="BA36" i="2"/>
  <c r="BJ36" i="2"/>
  <c r="AR36" i="2"/>
  <c r="BB36" i="2"/>
  <c r="DI36" i="2"/>
  <c r="BS36" i="2"/>
  <c r="BH36" i="2"/>
  <c r="AO36" i="2"/>
  <c r="BW36" i="2"/>
  <c r="DK36" i="2"/>
  <c r="BN36" i="2"/>
  <c r="BD36" i="2"/>
  <c r="AW37" i="2"/>
  <c r="AT36" i="2"/>
  <c r="CB36" i="2"/>
  <c r="CE36" i="2"/>
  <c r="DJ36" i="2"/>
  <c r="BV36" i="2"/>
  <c r="BL36" i="2"/>
  <c r="BU36" i="2"/>
  <c r="AC37" i="2"/>
  <c r="BE35" i="2"/>
  <c r="BM35" i="2"/>
  <c r="BG35" i="2"/>
  <c r="BK35" i="2"/>
  <c r="BO35" i="2"/>
  <c r="BC35" i="2"/>
  <c r="BQ35" i="2"/>
  <c r="BI35" i="2"/>
  <c r="B36" i="2"/>
  <c r="AN35" i="2"/>
  <c r="AI35" i="2"/>
  <c r="AD36" i="2"/>
  <c r="AM35" i="2"/>
  <c r="AL35" i="2"/>
  <c r="AG35" i="2"/>
  <c r="H36" i="2"/>
  <c r="AP35" i="2"/>
  <c r="W36" i="2"/>
  <c r="AU35" i="2"/>
  <c r="K36" i="2"/>
  <c r="AQ35" i="2"/>
  <c r="Q36" i="2"/>
  <c r="AS35" i="2"/>
  <c r="AJ35" i="2"/>
  <c r="AE36" i="2"/>
  <c r="AK35" i="2"/>
  <c r="BD37" i="2"/>
  <c r="AT37" i="2"/>
  <c r="DI37" i="2"/>
  <c r="BH37" i="2"/>
  <c r="BS37" i="2"/>
  <c r="AR37" i="2"/>
  <c r="BL37" i="2"/>
  <c r="BU37" i="2"/>
  <c r="BV37" i="2"/>
  <c r="AC38" i="2"/>
  <c r="BJ37" i="2"/>
  <c r="BW37" i="2"/>
  <c r="AW38" i="2"/>
  <c r="BN37" i="2"/>
  <c r="BA37" i="2"/>
  <c r="AO37" i="2"/>
  <c r="BP37" i="2"/>
  <c r="BF37" i="2"/>
  <c r="DJ37" i="2"/>
  <c r="AH37" i="2"/>
  <c r="BB37" i="2"/>
  <c r="BT37" i="2"/>
  <c r="CB37" i="2"/>
  <c r="CE37" i="2"/>
  <c r="BI36" i="2"/>
  <c r="BO36" i="2"/>
  <c r="BE36" i="2"/>
  <c r="BC36" i="2"/>
  <c r="BK36" i="2"/>
  <c r="BG36" i="2"/>
  <c r="BM36" i="2"/>
  <c r="BQ36" i="2"/>
  <c r="H37" i="2"/>
  <c r="AP36" i="2"/>
  <c r="W37" i="2"/>
  <c r="AU36" i="2"/>
  <c r="AM36" i="2"/>
  <c r="AL36" i="2"/>
  <c r="AI36" i="2"/>
  <c r="AD37" i="2"/>
  <c r="AG36" i="2"/>
  <c r="B37" i="2"/>
  <c r="AN36" i="2"/>
  <c r="K37" i="2"/>
  <c r="AQ36" i="2"/>
  <c r="AE37" i="2"/>
  <c r="AJ36" i="2"/>
  <c r="Q37" i="2"/>
  <c r="AS36" i="2"/>
  <c r="DK37" i="2"/>
  <c r="BQ37" i="2"/>
  <c r="BC37" i="2"/>
  <c r="BI37" i="2"/>
  <c r="BE37" i="2"/>
  <c r="BO37" i="2"/>
  <c r="BK37" i="2"/>
  <c r="BM37" i="2"/>
  <c r="BG37" i="2"/>
  <c r="BB38" i="2"/>
  <c r="AT38" i="2"/>
  <c r="BV38" i="2"/>
  <c r="AC39" i="2"/>
  <c r="BA38" i="2"/>
  <c r="CB38" i="2"/>
  <c r="CE38" i="2"/>
  <c r="BU38" i="2"/>
  <c r="BH38" i="2"/>
  <c r="AH38" i="2"/>
  <c r="BJ38" i="2"/>
  <c r="AR38" i="2"/>
  <c r="AW39" i="2"/>
  <c r="BF38" i="2"/>
  <c r="BW38" i="2"/>
  <c r="DK38" i="2"/>
  <c r="BP38" i="2"/>
  <c r="BN38" i="2"/>
  <c r="BS38" i="2"/>
  <c r="DI38" i="2"/>
  <c r="DJ38" i="2"/>
  <c r="BD38" i="2"/>
  <c r="BL38" i="2"/>
  <c r="AO38" i="2"/>
  <c r="BT38" i="2"/>
  <c r="Q38" i="2"/>
  <c r="AS37" i="2"/>
  <c r="W38" i="2"/>
  <c r="AU37" i="2"/>
  <c r="AM37" i="2"/>
  <c r="AI37" i="2"/>
  <c r="AL37" i="2"/>
  <c r="AD38" i="2"/>
  <c r="AG37" i="2"/>
  <c r="AK36" i="2"/>
  <c r="K38" i="2"/>
  <c r="AQ37" i="2"/>
  <c r="H38" i="2"/>
  <c r="AP37" i="2"/>
  <c r="AJ37" i="2"/>
  <c r="AE38" i="2"/>
  <c r="B38" i="2"/>
  <c r="AN37" i="2"/>
  <c r="BF39" i="2"/>
  <c r="AW40" i="2"/>
  <c r="AH39" i="2"/>
  <c r="BD39" i="2"/>
  <c r="BL39" i="2"/>
  <c r="AO39" i="2"/>
  <c r="DJ39" i="2"/>
  <c r="BV39" i="2"/>
  <c r="BN39" i="2"/>
  <c r="BS39" i="2"/>
  <c r="CB39" i="2"/>
  <c r="CE39" i="2"/>
  <c r="DI39" i="2"/>
  <c r="AR39" i="2"/>
  <c r="BU39" i="2"/>
  <c r="BW39" i="2"/>
  <c r="BA39" i="2"/>
  <c r="BB39" i="2"/>
  <c r="AT39" i="2"/>
  <c r="BH39" i="2"/>
  <c r="BT39" i="2"/>
  <c r="BP39" i="2"/>
  <c r="BJ39" i="2"/>
  <c r="AC40" i="2"/>
  <c r="BE38" i="2"/>
  <c r="BO38" i="2"/>
  <c r="BM38" i="2"/>
  <c r="BQ38" i="2"/>
  <c r="BC38" i="2"/>
  <c r="BK38" i="2"/>
  <c r="BG38" i="2"/>
  <c r="BI38" i="2"/>
  <c r="AK37" i="2"/>
  <c r="B39" i="2"/>
  <c r="AN38" i="2"/>
  <c r="AE39" i="2"/>
  <c r="AJ38" i="2"/>
  <c r="K39" i="2"/>
  <c r="AQ38" i="2"/>
  <c r="H39" i="2"/>
  <c r="AP38" i="2"/>
  <c r="Q39" i="2"/>
  <c r="AS38" i="2"/>
  <c r="AI38" i="2"/>
  <c r="AM38" i="2"/>
  <c r="AD39" i="2"/>
  <c r="AL38" i="2"/>
  <c r="AG38" i="2"/>
  <c r="W39" i="2"/>
  <c r="AU38" i="2"/>
  <c r="AK38" i="2"/>
  <c r="DK39" i="2"/>
  <c r="BI39" i="2"/>
  <c r="BC39" i="2"/>
  <c r="BG39" i="2"/>
  <c r="BE39" i="2"/>
  <c r="BM39" i="2"/>
  <c r="BK39" i="2"/>
  <c r="BQ39" i="2"/>
  <c r="BO39" i="2"/>
  <c r="BL40" i="2"/>
  <c r="BB40" i="2"/>
  <c r="DK40" i="2"/>
  <c r="BS40" i="2"/>
  <c r="BT40" i="2"/>
  <c r="BF40" i="2"/>
  <c r="AR40" i="2"/>
  <c r="AC41" i="2"/>
  <c r="AT40" i="2"/>
  <c r="AO40" i="2"/>
  <c r="BV40" i="2"/>
  <c r="CB40" i="2"/>
  <c r="CE40" i="2"/>
  <c r="BU40" i="2"/>
  <c r="BA40" i="2"/>
  <c r="AH40" i="2"/>
  <c r="BJ40" i="2"/>
  <c r="AW41" i="2"/>
  <c r="BH40" i="2"/>
  <c r="DJ40" i="2"/>
  <c r="BD40" i="2"/>
  <c r="BP40" i="2"/>
  <c r="DI40" i="2"/>
  <c r="BW40" i="2"/>
  <c r="BN40" i="2"/>
  <c r="W40" i="2"/>
  <c r="AU39" i="2"/>
  <c r="Q40" i="2"/>
  <c r="AS39" i="2"/>
  <c r="AM39" i="2"/>
  <c r="AD40" i="2"/>
  <c r="AL39" i="2"/>
  <c r="AI39" i="2"/>
  <c r="AK39" i="2"/>
  <c r="AG39" i="2"/>
  <c r="H40" i="2"/>
  <c r="AP39" i="2"/>
  <c r="K40" i="2"/>
  <c r="AQ39" i="2"/>
  <c r="AE40" i="2"/>
  <c r="AJ39" i="2"/>
  <c r="B40" i="2"/>
  <c r="AN39" i="2"/>
  <c r="BV41" i="2"/>
  <c r="DI41" i="2"/>
  <c r="AW42" i="2"/>
  <c r="BU41" i="2"/>
  <c r="BD41" i="2"/>
  <c r="BL41" i="2"/>
  <c r="BS41" i="2"/>
  <c r="AH41" i="2"/>
  <c r="BT41" i="2"/>
  <c r="BB41" i="2"/>
  <c r="BA41" i="2"/>
  <c r="BJ41" i="2"/>
  <c r="BP41" i="2"/>
  <c r="BN41" i="2"/>
  <c r="DK41" i="2"/>
  <c r="BF41" i="2"/>
  <c r="DJ41" i="2"/>
  <c r="BW41" i="2"/>
  <c r="AO41" i="2"/>
  <c r="AT41" i="2"/>
  <c r="CB41" i="2"/>
  <c r="CE41" i="2"/>
  <c r="BH41" i="2"/>
  <c r="AC42" i="2"/>
  <c r="AR41" i="2"/>
  <c r="BO40" i="2"/>
  <c r="BM40" i="2"/>
  <c r="BI40" i="2"/>
  <c r="BC40" i="2"/>
  <c r="BG40" i="2"/>
  <c r="BE40" i="2"/>
  <c r="BQ40" i="2"/>
  <c r="BK40" i="2"/>
  <c r="AM40" i="2"/>
  <c r="AD41" i="2"/>
  <c r="AI40" i="2"/>
  <c r="AL40" i="2"/>
  <c r="AG40" i="2"/>
  <c r="B41" i="2"/>
  <c r="AN40" i="2"/>
  <c r="AE41" i="2"/>
  <c r="AJ40" i="2"/>
  <c r="K41" i="2"/>
  <c r="AQ40" i="2"/>
  <c r="Q41" i="2"/>
  <c r="AS40" i="2"/>
  <c r="H41" i="2"/>
  <c r="AP40" i="2"/>
  <c r="W41" i="2"/>
  <c r="AU40" i="2"/>
  <c r="BL42" i="2"/>
  <c r="CB42" i="2"/>
  <c r="CE42" i="2"/>
  <c r="AO42" i="2"/>
  <c r="BU42" i="2"/>
  <c r="BA42" i="2"/>
  <c r="BW42" i="2"/>
  <c r="BS42" i="2"/>
  <c r="BD42" i="2"/>
  <c r="BT42" i="2"/>
  <c r="BP42" i="2"/>
  <c r="BH42" i="2"/>
  <c r="DJ42" i="2"/>
  <c r="AT42" i="2"/>
  <c r="AH42" i="2"/>
  <c r="BV42" i="2"/>
  <c r="BB42" i="2"/>
  <c r="AW43" i="2"/>
  <c r="BN42" i="2"/>
  <c r="DI42" i="2"/>
  <c r="AR42" i="2"/>
  <c r="AC43" i="2"/>
  <c r="BF42" i="2"/>
  <c r="BJ42" i="2"/>
  <c r="AY38" i="2"/>
  <c r="BQ41" i="2"/>
  <c r="BI41" i="2"/>
  <c r="BE41" i="2"/>
  <c r="BM41" i="2"/>
  <c r="BK41" i="2"/>
  <c r="BO41" i="2"/>
  <c r="BG41" i="2"/>
  <c r="BC41" i="2"/>
  <c r="W42" i="2"/>
  <c r="AU41" i="2"/>
  <c r="B42" i="2"/>
  <c r="AN41" i="2"/>
  <c r="K42" i="2"/>
  <c r="AQ41" i="2"/>
  <c r="AJ41" i="2"/>
  <c r="AE42" i="2"/>
  <c r="AK40" i="2"/>
  <c r="Q42" i="2"/>
  <c r="AS41" i="2"/>
  <c r="H42" i="2"/>
  <c r="AP41" i="2"/>
  <c r="AL41" i="2"/>
  <c r="AD42" i="2"/>
  <c r="AI41" i="2"/>
  <c r="AM41" i="2"/>
  <c r="AG41" i="2"/>
  <c r="DK42" i="2"/>
  <c r="BL43" i="2"/>
  <c r="BF43" i="2"/>
  <c r="AH43" i="2"/>
  <c r="BS43" i="2"/>
  <c r="AO43" i="2"/>
  <c r="BB43" i="2"/>
  <c r="BA43" i="2"/>
  <c r="BN43" i="2"/>
  <c r="BJ43" i="2"/>
  <c r="CB43" i="2"/>
  <c r="CE43" i="2"/>
  <c r="BH43" i="2"/>
  <c r="BP43" i="2"/>
  <c r="BU43" i="2"/>
  <c r="BD43" i="2"/>
  <c r="DJ43" i="2"/>
  <c r="DI43" i="2"/>
  <c r="BW43" i="2"/>
  <c r="DK43" i="2"/>
  <c r="BT43" i="2"/>
  <c r="AR43" i="2"/>
  <c r="AT43" i="2"/>
  <c r="AW44" i="2"/>
  <c r="BV43" i="2"/>
  <c r="AC44" i="2"/>
  <c r="AY39" i="2"/>
  <c r="BI42" i="2"/>
  <c r="BK42" i="2"/>
  <c r="BO42" i="2"/>
  <c r="BM42" i="2"/>
  <c r="BQ42" i="2"/>
  <c r="BE42" i="2"/>
  <c r="BC42" i="2"/>
  <c r="BG42" i="2"/>
  <c r="AK41" i="2"/>
  <c r="Q43" i="2"/>
  <c r="AS42" i="2"/>
  <c r="B43" i="2"/>
  <c r="AN42" i="2"/>
  <c r="AI42" i="2"/>
  <c r="AD43" i="2"/>
  <c r="AM42" i="2"/>
  <c r="AL42" i="2"/>
  <c r="AG42" i="2"/>
  <c r="AE43" i="2"/>
  <c r="AJ42" i="2"/>
  <c r="K43" i="2"/>
  <c r="AQ42" i="2"/>
  <c r="W43" i="2"/>
  <c r="AU42" i="2"/>
  <c r="H43" i="2"/>
  <c r="AP42" i="2"/>
  <c r="BE43" i="2"/>
  <c r="BG43" i="2"/>
  <c r="BC43" i="2"/>
  <c r="BQ43" i="2"/>
  <c r="BK43" i="2"/>
  <c r="BO43" i="2"/>
  <c r="BM43" i="2"/>
  <c r="BI43" i="2"/>
  <c r="AK42" i="2"/>
  <c r="AC45" i="2"/>
  <c r="BA44" i="2"/>
  <c r="AT44" i="2"/>
  <c r="DJ44" i="2"/>
  <c r="CB44" i="2"/>
  <c r="CE44" i="2"/>
  <c r="BD44" i="2"/>
  <c r="AR44" i="2"/>
  <c r="AO44" i="2"/>
  <c r="BJ44" i="2"/>
  <c r="BF44" i="2"/>
  <c r="BH44" i="2"/>
  <c r="BT44" i="2"/>
  <c r="DK44" i="2"/>
  <c r="BP44" i="2"/>
  <c r="BS44" i="2"/>
  <c r="BW44" i="2"/>
  <c r="AW45" i="2"/>
  <c r="BB44" i="2"/>
  <c r="BV44" i="2"/>
  <c r="BL44" i="2"/>
  <c r="BU44" i="2"/>
  <c r="BN44" i="2"/>
  <c r="DI44" i="2"/>
  <c r="AH44" i="2"/>
  <c r="AY40" i="2"/>
  <c r="AI43" i="2"/>
  <c r="AM43" i="2"/>
  <c r="AL43" i="2"/>
  <c r="AD44" i="2"/>
  <c r="AG43" i="2"/>
  <c r="W44" i="2"/>
  <c r="AU43" i="2"/>
  <c r="K44" i="2"/>
  <c r="AQ43" i="2"/>
  <c r="B44" i="2"/>
  <c r="AN43" i="2"/>
  <c r="H44" i="2"/>
  <c r="AP43" i="2"/>
  <c r="AJ43" i="2"/>
  <c r="AE44" i="2"/>
  <c r="Q44" i="2"/>
  <c r="AS43" i="2"/>
  <c r="AK43" i="2"/>
  <c r="BI44" i="2"/>
  <c r="BO44" i="2"/>
  <c r="BC44" i="2"/>
  <c r="BE44" i="2"/>
  <c r="BK44" i="2"/>
  <c r="BQ44" i="2"/>
  <c r="BM44" i="2"/>
  <c r="BG44" i="2"/>
  <c r="BB45" i="2"/>
  <c r="BL45" i="2"/>
  <c r="BF45" i="2"/>
  <c r="DK45" i="2"/>
  <c r="DJ45" i="2"/>
  <c r="DI45" i="2"/>
  <c r="BD45" i="2"/>
  <c r="BH45" i="2"/>
  <c r="AW46" i="2"/>
  <c r="BN45" i="2"/>
  <c r="AR45" i="2"/>
  <c r="BA45" i="2"/>
  <c r="CB45" i="2"/>
  <c r="CE45" i="2"/>
  <c r="AH45" i="2"/>
  <c r="BT45" i="2"/>
  <c r="AC46" i="2"/>
  <c r="BW45" i="2"/>
  <c r="BS45" i="2"/>
  <c r="BJ45" i="2"/>
  <c r="BV45" i="2"/>
  <c r="BU45" i="2"/>
  <c r="AO45" i="2"/>
  <c r="BP45" i="2"/>
  <c r="AT45" i="2"/>
  <c r="B45" i="2"/>
  <c r="AN44" i="2"/>
  <c r="W45" i="2"/>
  <c r="AU44" i="2"/>
  <c r="AJ44" i="2"/>
  <c r="AE45" i="2"/>
  <c r="K45" i="2"/>
  <c r="AQ44" i="2"/>
  <c r="Q45" i="2"/>
  <c r="AS44" i="2"/>
  <c r="AM44" i="2"/>
  <c r="AI44" i="2"/>
  <c r="AD45" i="2"/>
  <c r="AL44" i="2"/>
  <c r="AG44" i="2"/>
  <c r="H45" i="2"/>
  <c r="AP44" i="2"/>
  <c r="BA46" i="2"/>
  <c r="BW46" i="2"/>
  <c r="BL46" i="2"/>
  <c r="AT46" i="2"/>
  <c r="BH46" i="2"/>
  <c r="CB46" i="2"/>
  <c r="CE46" i="2"/>
  <c r="DJ46" i="2"/>
  <c r="BN46" i="2"/>
  <c r="AR46" i="2"/>
  <c r="BF46" i="2"/>
  <c r="BV46" i="2"/>
  <c r="BP46" i="2"/>
  <c r="DI46" i="2"/>
  <c r="BB46" i="2"/>
  <c r="AC47" i="2"/>
  <c r="BD46" i="2"/>
  <c r="AO46" i="2"/>
  <c r="BU46" i="2"/>
  <c r="AW47" i="2"/>
  <c r="BT46" i="2"/>
  <c r="BJ46" i="2"/>
  <c r="AH46" i="2"/>
  <c r="BS46" i="2"/>
  <c r="BK45" i="2"/>
  <c r="BM45" i="2"/>
  <c r="BC45" i="2"/>
  <c r="BQ45" i="2"/>
  <c r="BG45" i="2"/>
  <c r="BO45" i="2"/>
  <c r="BI45" i="2"/>
  <c r="BE45" i="2"/>
  <c r="K46" i="2"/>
  <c r="AQ45" i="2"/>
  <c r="AJ45" i="2"/>
  <c r="AE46" i="2"/>
  <c r="AD46" i="2"/>
  <c r="AM45" i="2"/>
  <c r="AI45" i="2"/>
  <c r="AL45" i="2"/>
  <c r="AG45" i="2"/>
  <c r="AK44" i="2"/>
  <c r="W46" i="2"/>
  <c r="AU45" i="2"/>
  <c r="B46" i="2"/>
  <c r="AN45" i="2"/>
  <c r="H46" i="2"/>
  <c r="AP45" i="2"/>
  <c r="Q46" i="2"/>
  <c r="AS45" i="2"/>
  <c r="DK46" i="2"/>
  <c r="AK45" i="2"/>
  <c r="BM46" i="2"/>
  <c r="BQ46" i="2"/>
  <c r="BO46" i="2"/>
  <c r="BG46" i="2"/>
  <c r="BI46" i="2"/>
  <c r="BK46" i="2"/>
  <c r="BC46" i="2"/>
  <c r="BE46" i="2"/>
  <c r="BV47" i="2"/>
  <c r="BA47" i="2"/>
  <c r="BF47" i="2"/>
  <c r="DI47" i="2"/>
  <c r="BB47" i="2"/>
  <c r="AR47" i="2"/>
  <c r="BU47" i="2"/>
  <c r="BL47" i="2"/>
  <c r="BW47" i="2"/>
  <c r="AO47" i="2"/>
  <c r="DJ47" i="2"/>
  <c r="BD47" i="2"/>
  <c r="BT47" i="2"/>
  <c r="BP47" i="2"/>
  <c r="AW48" i="2"/>
  <c r="BH47" i="2"/>
  <c r="AC48" i="2"/>
  <c r="CB47" i="2"/>
  <c r="CE47" i="2"/>
  <c r="BS47" i="2"/>
  <c r="AH47" i="2"/>
  <c r="AT47" i="2"/>
  <c r="BJ47" i="2"/>
  <c r="BN47" i="2"/>
  <c r="DK47" i="2"/>
  <c r="W47" i="2"/>
  <c r="AU46" i="2"/>
  <c r="Q47" i="2"/>
  <c r="AS46" i="2"/>
  <c r="AL46" i="2"/>
  <c r="AI46" i="2"/>
  <c r="AM46" i="2"/>
  <c r="AD47" i="2"/>
  <c r="AG46" i="2"/>
  <c r="K47" i="2"/>
  <c r="AQ46" i="2"/>
  <c r="B47" i="2"/>
  <c r="AN46" i="2"/>
  <c r="AE47" i="2"/>
  <c r="AJ46" i="2"/>
  <c r="H47" i="2"/>
  <c r="AP46" i="2"/>
  <c r="AC49" i="2"/>
  <c r="BF48" i="2"/>
  <c r="BJ48" i="2"/>
  <c r="BW48" i="2"/>
  <c r="DJ48" i="2"/>
  <c r="DI48" i="2"/>
  <c r="AR48" i="2"/>
  <c r="AH48" i="2"/>
  <c r="BU48" i="2"/>
  <c r="BV48" i="2"/>
  <c r="AO48" i="2"/>
  <c r="BS48" i="2"/>
  <c r="BN48" i="2"/>
  <c r="BD48" i="2"/>
  <c r="DK48" i="2"/>
  <c r="BP48" i="2"/>
  <c r="BA48" i="2"/>
  <c r="AW49" i="2"/>
  <c r="BT48" i="2"/>
  <c r="AT48" i="2"/>
  <c r="CB48" i="2"/>
  <c r="CE48" i="2"/>
  <c r="BH48" i="2"/>
  <c r="BL48" i="2"/>
  <c r="BB48" i="2"/>
  <c r="BO47" i="2"/>
  <c r="BG47" i="2"/>
  <c r="BE47" i="2"/>
  <c r="BM47" i="2"/>
  <c r="BK47" i="2"/>
  <c r="BQ47" i="2"/>
  <c r="BC47" i="2"/>
  <c r="BI47" i="2"/>
  <c r="AJ47" i="2"/>
  <c r="AE48" i="2"/>
  <c r="K48" i="2"/>
  <c r="AQ47" i="2"/>
  <c r="B48" i="2"/>
  <c r="AN47" i="2"/>
  <c r="AD48" i="2"/>
  <c r="AL47" i="2"/>
  <c r="AM47" i="2"/>
  <c r="AI47" i="2"/>
  <c r="AG47" i="2"/>
  <c r="Q48" i="2"/>
  <c r="AS47" i="2"/>
  <c r="W48" i="2"/>
  <c r="AU47" i="2"/>
  <c r="AK46" i="2"/>
  <c r="H48" i="2"/>
  <c r="AP47" i="2"/>
  <c r="AK47" i="2"/>
  <c r="BK48" i="2"/>
  <c r="BM48" i="2"/>
  <c r="BI48" i="2"/>
  <c r="BC48" i="2"/>
  <c r="BE48" i="2"/>
  <c r="BQ48" i="2"/>
  <c r="BG48" i="2"/>
  <c r="BO48" i="2"/>
  <c r="AT49" i="2"/>
  <c r="BB49" i="2"/>
  <c r="BH49" i="2"/>
  <c r="BD49" i="2"/>
  <c r="BJ49" i="2"/>
  <c r="BP49" i="2"/>
  <c r="AC50" i="2"/>
  <c r="AH49" i="2"/>
  <c r="BF49" i="2"/>
  <c r="BL49" i="2"/>
  <c r="AW50" i="2"/>
  <c r="AR49" i="2"/>
  <c r="BA49" i="2"/>
  <c r="BN49" i="2"/>
  <c r="AO49" i="2"/>
  <c r="CB49" i="2"/>
  <c r="CE49" i="2"/>
  <c r="W49" i="2"/>
  <c r="AU48" i="2"/>
  <c r="K49" i="2"/>
  <c r="AQ48" i="2"/>
  <c r="Q49" i="2"/>
  <c r="AS48" i="2"/>
  <c r="H49" i="2"/>
  <c r="AP48" i="2"/>
  <c r="B49" i="2"/>
  <c r="AN48" i="2"/>
  <c r="AE49" i="2"/>
  <c r="AJ48" i="2"/>
  <c r="AL48" i="2"/>
  <c r="AM48" i="2"/>
  <c r="AD49" i="2"/>
  <c r="AI48" i="2"/>
  <c r="AG48" i="2"/>
  <c r="BO49" i="2"/>
  <c r="BE49" i="2"/>
  <c r="BK49" i="2"/>
  <c r="BM49" i="2"/>
  <c r="BQ49" i="2"/>
  <c r="BC49" i="2"/>
  <c r="BI49" i="2"/>
  <c r="BG49" i="2"/>
  <c r="AK48" i="2"/>
  <c r="AO50" i="2"/>
  <c r="BB50" i="2"/>
  <c r="BL50" i="2"/>
  <c r="BN50" i="2"/>
  <c r="AW51" i="2"/>
  <c r="BJ50" i="2"/>
  <c r="BD50" i="2"/>
  <c r="AH50" i="2"/>
  <c r="BH50" i="2"/>
  <c r="AC51" i="2"/>
  <c r="BA50" i="2"/>
  <c r="BP50" i="2"/>
  <c r="AT50" i="2"/>
  <c r="AR50" i="2"/>
  <c r="CB50" i="2"/>
  <c r="CE50" i="2"/>
  <c r="BF50" i="2"/>
  <c r="AJ49" i="2"/>
  <c r="AE50" i="2"/>
  <c r="K50" i="2"/>
  <c r="AQ49" i="2"/>
  <c r="AL49" i="2"/>
  <c r="AI49" i="2"/>
  <c r="AD50" i="2"/>
  <c r="AM49" i="2"/>
  <c r="AG49" i="2"/>
  <c r="B50" i="2"/>
  <c r="AN49" i="2"/>
  <c r="H50" i="2"/>
  <c r="AP49" i="2"/>
  <c r="Q50" i="2"/>
  <c r="AS49" i="2"/>
  <c r="W50" i="2"/>
  <c r="AU49" i="2"/>
  <c r="AK49" i="2"/>
  <c r="BQ50" i="2"/>
  <c r="BO50" i="2"/>
  <c r="BI50" i="2"/>
  <c r="BC50" i="2"/>
  <c r="BK50" i="2"/>
  <c r="BM50" i="2"/>
  <c r="BE50" i="2"/>
  <c r="BG50" i="2"/>
  <c r="BD51" i="2"/>
  <c r="AW52" i="2"/>
  <c r="CB51" i="2"/>
  <c r="CE51" i="2"/>
  <c r="AO51" i="2"/>
  <c r="BP51" i="2"/>
  <c r="BN51" i="2"/>
  <c r="AH51" i="2"/>
  <c r="AR51" i="2"/>
  <c r="AT51" i="2"/>
  <c r="BL51" i="2"/>
  <c r="BH51" i="2"/>
  <c r="BF51" i="2"/>
  <c r="BB51" i="2"/>
  <c r="BA51" i="2"/>
  <c r="BJ51" i="2"/>
  <c r="AC52" i="2"/>
  <c r="W51" i="2"/>
  <c r="AU50" i="2"/>
  <c r="K51" i="2"/>
  <c r="AQ50" i="2"/>
  <c r="AE51" i="2"/>
  <c r="AJ50" i="2"/>
  <c r="B51" i="2"/>
  <c r="AN50" i="2"/>
  <c r="Q51" i="2"/>
  <c r="AS50" i="2"/>
  <c r="H51" i="2"/>
  <c r="AP50" i="2"/>
  <c r="AL50" i="2"/>
  <c r="AM50" i="2"/>
  <c r="AI50" i="2"/>
  <c r="AK50" i="2"/>
  <c r="AD51" i="2"/>
  <c r="AG50" i="2"/>
  <c r="BD52" i="2"/>
  <c r="BA52" i="2"/>
  <c r="BJ52" i="2"/>
  <c r="AH52" i="2"/>
  <c r="BB52" i="2"/>
  <c r="BL52" i="2"/>
  <c r="AT52" i="2"/>
  <c r="AO52" i="2"/>
  <c r="AC53" i="2"/>
  <c r="BF52" i="2"/>
  <c r="AR52" i="2"/>
  <c r="BN52" i="2"/>
  <c r="CB52" i="2"/>
  <c r="CE52" i="2"/>
  <c r="BP52" i="2"/>
  <c r="BH52" i="2"/>
  <c r="AW53" i="2"/>
  <c r="BQ51" i="2"/>
  <c r="BI51" i="2"/>
  <c r="BE51" i="2"/>
  <c r="BO51" i="2"/>
  <c r="BK51" i="2"/>
  <c r="BM51" i="2"/>
  <c r="BC51" i="2"/>
  <c r="BG51" i="2"/>
  <c r="K52" i="2"/>
  <c r="AQ51" i="2"/>
  <c r="W52" i="2"/>
  <c r="AU51" i="2"/>
  <c r="AM51" i="2"/>
  <c r="AD52" i="2"/>
  <c r="AI51" i="2"/>
  <c r="AL51" i="2"/>
  <c r="AG51" i="2"/>
  <c r="Q52" i="2"/>
  <c r="AS51" i="2"/>
  <c r="B52" i="2"/>
  <c r="AN51" i="2"/>
  <c r="H52" i="2"/>
  <c r="AP51" i="2"/>
  <c r="AJ51" i="2"/>
  <c r="AE52" i="2"/>
  <c r="BM52" i="2"/>
  <c r="BQ52" i="2"/>
  <c r="BE52" i="2"/>
  <c r="BI52" i="2"/>
  <c r="BO52" i="2"/>
  <c r="BC52" i="2"/>
  <c r="BK52" i="2"/>
  <c r="BG52" i="2"/>
  <c r="BB53" i="2"/>
  <c r="AT53" i="2"/>
  <c r="CB53" i="2"/>
  <c r="CE53" i="2"/>
  <c r="AH53" i="2"/>
  <c r="AW54" i="2"/>
  <c r="BD53" i="2"/>
  <c r="BN53" i="2"/>
  <c r="BH53" i="2"/>
  <c r="BF53" i="2"/>
  <c r="BJ53" i="2"/>
  <c r="AR53" i="2"/>
  <c r="BP53" i="2"/>
  <c r="AO53" i="2"/>
  <c r="BA53" i="2"/>
  <c r="AC54" i="2"/>
  <c r="BL53" i="2"/>
  <c r="K53" i="2"/>
  <c r="AQ52" i="2"/>
  <c r="AJ52" i="2"/>
  <c r="AE53" i="2"/>
  <c r="W53" i="2"/>
  <c r="AU52" i="2"/>
  <c r="AI52" i="2"/>
  <c r="AD53" i="2"/>
  <c r="AL52" i="2"/>
  <c r="AM52" i="2"/>
  <c r="AG52" i="2"/>
  <c r="Q53" i="2"/>
  <c r="AS52" i="2"/>
  <c r="H53" i="2"/>
  <c r="AP52" i="2"/>
  <c r="B53" i="2"/>
  <c r="AN52" i="2"/>
  <c r="AK51" i="2"/>
  <c r="BI53" i="2"/>
  <c r="BE53" i="2"/>
  <c r="BG53" i="2"/>
  <c r="BK53" i="2"/>
  <c r="BC53" i="2"/>
  <c r="BQ53" i="2"/>
  <c r="BM53" i="2"/>
  <c r="BO53" i="2"/>
  <c r="AO54" i="2"/>
  <c r="AH54" i="2"/>
  <c r="BD54" i="2"/>
  <c r="BL54" i="2"/>
  <c r="CB54" i="2"/>
  <c r="CE54" i="2"/>
  <c r="AC55" i="2"/>
  <c r="BB54" i="2"/>
  <c r="AW55" i="2"/>
  <c r="BN54" i="2"/>
  <c r="BP54" i="2"/>
  <c r="BF54" i="2"/>
  <c r="BJ54" i="2"/>
  <c r="AT54" i="2"/>
  <c r="AR54" i="2"/>
  <c r="BH54" i="2"/>
  <c r="BA54" i="2"/>
  <c r="Q54" i="2"/>
  <c r="AS53" i="2"/>
  <c r="W54" i="2"/>
  <c r="AU53" i="2"/>
  <c r="AJ53" i="2"/>
  <c r="AE54" i="2"/>
  <c r="B54" i="2"/>
  <c r="AN53" i="2"/>
  <c r="H54" i="2"/>
  <c r="AP53" i="2"/>
  <c r="AI53" i="2"/>
  <c r="AM53" i="2"/>
  <c r="AL53" i="2"/>
  <c r="AD54" i="2"/>
  <c r="AG53" i="2"/>
  <c r="K54" i="2"/>
  <c r="AQ53" i="2"/>
  <c r="AK52" i="2"/>
  <c r="AH55" i="2"/>
  <c r="BD55" i="2"/>
  <c r="AR55" i="2"/>
  <c r="BF55" i="2"/>
  <c r="BH55" i="2"/>
  <c r="BN55" i="2"/>
  <c r="BJ55" i="2"/>
  <c r="CB55" i="2"/>
  <c r="CE55" i="2"/>
  <c r="AW56" i="2"/>
  <c r="BB55" i="2"/>
  <c r="AO55" i="2"/>
  <c r="BP55" i="2"/>
  <c r="BA55" i="2"/>
  <c r="AC56" i="2"/>
  <c r="BL55" i="2"/>
  <c r="AT55" i="2"/>
  <c r="BK54" i="2"/>
  <c r="BO54" i="2"/>
  <c r="BI54" i="2"/>
  <c r="BQ54" i="2"/>
  <c r="BG54" i="2"/>
  <c r="BM54" i="2"/>
  <c r="BC54" i="2"/>
  <c r="BE54" i="2"/>
  <c r="W55" i="2"/>
  <c r="AU54" i="2"/>
  <c r="H55" i="2"/>
  <c r="AP54" i="2"/>
  <c r="AK53" i="2"/>
  <c r="K55" i="2"/>
  <c r="AQ54" i="2"/>
  <c r="B55" i="2"/>
  <c r="AN54" i="2"/>
  <c r="Q55" i="2"/>
  <c r="AS54" i="2"/>
  <c r="AL54" i="2"/>
  <c r="AM54" i="2"/>
  <c r="AI54" i="2"/>
  <c r="AD55" i="2"/>
  <c r="AG54" i="2"/>
  <c r="AE55" i="2"/>
  <c r="AJ54" i="2"/>
  <c r="AT56" i="2"/>
  <c r="BF56" i="2"/>
  <c r="AW57" i="2"/>
  <c r="AC57" i="2"/>
  <c r="BA56" i="2"/>
  <c r="CB56" i="2"/>
  <c r="CE56" i="2"/>
  <c r="BB56" i="2"/>
  <c r="BP56" i="2"/>
  <c r="BD56" i="2"/>
  <c r="AR56" i="2"/>
  <c r="BL56" i="2"/>
  <c r="BJ56" i="2"/>
  <c r="BN56" i="2"/>
  <c r="AO56" i="2"/>
  <c r="AH56" i="2"/>
  <c r="BH56" i="2"/>
  <c r="BE55" i="2"/>
  <c r="BO55" i="2"/>
  <c r="BM55" i="2"/>
  <c r="BI55" i="2"/>
  <c r="BG55" i="2"/>
  <c r="BC55" i="2"/>
  <c r="BQ55" i="2"/>
  <c r="BK55" i="2"/>
  <c r="AK54" i="2"/>
  <c r="B56" i="2"/>
  <c r="AN55" i="2"/>
  <c r="H56" i="2"/>
  <c r="AP55" i="2"/>
  <c r="K56" i="2"/>
  <c r="AQ55" i="2"/>
  <c r="AD56" i="2"/>
  <c r="AI55" i="2"/>
  <c r="AL55" i="2"/>
  <c r="AM55" i="2"/>
  <c r="AG55" i="2"/>
  <c r="Q56" i="2"/>
  <c r="AS55" i="2"/>
  <c r="AJ55" i="2"/>
  <c r="AE56" i="2"/>
  <c r="W56" i="2"/>
  <c r="AU55" i="2"/>
  <c r="BQ56" i="2"/>
  <c r="BI56" i="2"/>
  <c r="BC56" i="2"/>
  <c r="BE56" i="2"/>
  <c r="BG56" i="2"/>
  <c r="BK56" i="2"/>
  <c r="BM56" i="2"/>
  <c r="BO56" i="2"/>
  <c r="AO57" i="2"/>
  <c r="BP57" i="2"/>
  <c r="BA57" i="2"/>
  <c r="BJ57" i="2"/>
  <c r="BD57" i="2"/>
  <c r="AR57" i="2"/>
  <c r="BB57" i="2"/>
  <c r="CB57" i="2"/>
  <c r="CE57" i="2"/>
  <c r="AW58" i="2"/>
  <c r="AC58" i="2"/>
  <c r="AT57" i="2"/>
  <c r="BL57" i="2"/>
  <c r="BN57" i="2"/>
  <c r="BF57" i="2"/>
  <c r="AH57" i="2"/>
  <c r="BH57" i="2"/>
  <c r="W57" i="2"/>
  <c r="AU56" i="2"/>
  <c r="K57" i="2"/>
  <c r="AQ56" i="2"/>
  <c r="Q57" i="2"/>
  <c r="AS56" i="2"/>
  <c r="H57" i="2"/>
  <c r="AP56" i="2"/>
  <c r="AK55" i="2"/>
  <c r="B57" i="2"/>
  <c r="AN56" i="2"/>
  <c r="AI56" i="2"/>
  <c r="AD57" i="2"/>
  <c r="AL56" i="2"/>
  <c r="AM56" i="2"/>
  <c r="AG56" i="2"/>
  <c r="AJ56" i="2"/>
  <c r="AE57" i="2"/>
  <c r="BK57" i="2"/>
  <c r="BE57" i="2"/>
  <c r="BI57" i="2"/>
  <c r="BM57" i="2"/>
  <c r="BO57" i="2"/>
  <c r="BC57" i="2"/>
  <c r="BQ57" i="2"/>
  <c r="BG57" i="2"/>
  <c r="AH58" i="2"/>
  <c r="AR58" i="2"/>
  <c r="BH58" i="2"/>
  <c r="AT58" i="2"/>
  <c r="BJ58" i="2"/>
  <c r="AO58" i="2"/>
  <c r="BF58" i="2"/>
  <c r="AW59" i="2"/>
  <c r="AC59" i="2"/>
  <c r="CB58" i="2"/>
  <c r="CE58" i="2"/>
  <c r="BL58" i="2"/>
  <c r="BA58" i="2"/>
  <c r="BN58" i="2"/>
  <c r="BD58" i="2"/>
  <c r="BP58" i="2"/>
  <c r="BB58" i="2"/>
  <c r="Q58" i="2"/>
  <c r="AS57" i="2"/>
  <c r="AJ57" i="2"/>
  <c r="AE58" i="2"/>
  <c r="B58" i="2"/>
  <c r="AN57" i="2"/>
  <c r="AM57" i="2"/>
  <c r="AL57" i="2"/>
  <c r="AI57" i="2"/>
  <c r="AD58" i="2"/>
  <c r="AG57" i="2"/>
  <c r="K58" i="2"/>
  <c r="AQ57" i="2"/>
  <c r="W58" i="2"/>
  <c r="AU57" i="2"/>
  <c r="H58" i="2"/>
  <c r="AP57" i="2"/>
  <c r="AK56" i="2"/>
  <c r="BC58" i="2"/>
  <c r="BG58" i="2"/>
  <c r="BM58" i="2"/>
  <c r="BE58" i="2"/>
  <c r="BI58" i="2"/>
  <c r="BO58" i="2"/>
  <c r="BK58" i="2"/>
  <c r="BQ58" i="2"/>
  <c r="AK57" i="2"/>
  <c r="BJ59" i="2"/>
  <c r="AC60" i="2"/>
  <c r="AT59" i="2"/>
  <c r="BB59" i="2"/>
  <c r="CB59" i="2"/>
  <c r="CE59" i="2"/>
  <c r="BN59" i="2"/>
  <c r="BA59" i="2"/>
  <c r="AR59" i="2"/>
  <c r="AO59" i="2"/>
  <c r="BF59" i="2"/>
  <c r="BH59" i="2"/>
  <c r="BL59" i="2"/>
  <c r="BD59" i="2"/>
  <c r="BP59" i="2"/>
  <c r="AW60" i="2"/>
  <c r="AH59" i="2"/>
  <c r="AI58" i="2"/>
  <c r="AL58" i="2"/>
  <c r="AM58" i="2"/>
  <c r="AD59" i="2"/>
  <c r="AG58" i="2"/>
  <c r="Q59" i="2"/>
  <c r="AS58" i="2"/>
  <c r="W59" i="2"/>
  <c r="AU58" i="2"/>
  <c r="B59" i="2"/>
  <c r="AN58" i="2"/>
  <c r="H59" i="2"/>
  <c r="AP58" i="2"/>
  <c r="AE59" i="2"/>
  <c r="AJ58" i="2"/>
  <c r="K59" i="2"/>
  <c r="AQ58" i="2"/>
  <c r="BI59" i="2"/>
  <c r="BE59" i="2"/>
  <c r="BO59" i="2"/>
  <c r="BG59" i="2"/>
  <c r="BQ59" i="2"/>
  <c r="BM59" i="2"/>
  <c r="BK59" i="2"/>
  <c r="BC59" i="2"/>
  <c r="BA60" i="2"/>
  <c r="AH60" i="2"/>
  <c r="BD60" i="2"/>
  <c r="BF60" i="2"/>
  <c r="BP60" i="2"/>
  <c r="BB60" i="2"/>
  <c r="AW61" i="2"/>
  <c r="BH60" i="2"/>
  <c r="BL60" i="2"/>
  <c r="AT60" i="2"/>
  <c r="CB60" i="2"/>
  <c r="CE60" i="2"/>
  <c r="AC61" i="2"/>
  <c r="AR60" i="2"/>
  <c r="BJ60" i="2"/>
  <c r="BN60" i="2"/>
  <c r="AO60" i="2"/>
  <c r="B60" i="2"/>
  <c r="AN59" i="2"/>
  <c r="AK58" i="2"/>
  <c r="AE60" i="2"/>
  <c r="AJ59" i="2"/>
  <c r="W60" i="2"/>
  <c r="AU59" i="2"/>
  <c r="AL59" i="2"/>
  <c r="AM59" i="2"/>
  <c r="AD60" i="2"/>
  <c r="AI59" i="2"/>
  <c r="AG59" i="2"/>
  <c r="K60" i="2"/>
  <c r="AQ59" i="2"/>
  <c r="H60" i="2"/>
  <c r="AP59" i="2"/>
  <c r="Q60" i="2"/>
  <c r="AS59" i="2"/>
  <c r="BP61" i="2"/>
  <c r="CB61" i="2"/>
  <c r="CE61" i="2"/>
  <c r="AW62" i="2"/>
  <c r="BB61" i="2"/>
  <c r="BN61" i="2"/>
  <c r="BD61" i="2"/>
  <c r="BF61" i="2"/>
  <c r="AO61" i="2"/>
  <c r="AT61" i="2"/>
  <c r="AH61" i="2"/>
  <c r="BH61" i="2"/>
  <c r="AR61" i="2"/>
  <c r="BL61" i="2"/>
  <c r="BJ61" i="2"/>
  <c r="AC62" i="2"/>
  <c r="BA61" i="2"/>
  <c r="AK59" i="2"/>
  <c r="BE60" i="2"/>
  <c r="BO60" i="2"/>
  <c r="BM60" i="2"/>
  <c r="BC60" i="2"/>
  <c r="BK60" i="2"/>
  <c r="BG60" i="2"/>
  <c r="BQ60" i="2"/>
  <c r="BI60" i="2"/>
  <c r="H61" i="2"/>
  <c r="AP60" i="2"/>
  <c r="AM60" i="2"/>
  <c r="AL60" i="2"/>
  <c r="AD61" i="2"/>
  <c r="AI60" i="2"/>
  <c r="AK60" i="2"/>
  <c r="AG60" i="2"/>
  <c r="Q61" i="2"/>
  <c r="AS60" i="2"/>
  <c r="K61" i="2"/>
  <c r="AQ60" i="2"/>
  <c r="W61" i="2"/>
  <c r="AU60" i="2"/>
  <c r="B61" i="2"/>
  <c r="AN60" i="2"/>
  <c r="AE61" i="2"/>
  <c r="AJ60" i="2"/>
  <c r="BQ61" i="2"/>
  <c r="BE61" i="2"/>
  <c r="BO61" i="2"/>
  <c r="BM61" i="2"/>
  <c r="BI61" i="2"/>
  <c r="BK61" i="2"/>
  <c r="BC61" i="2"/>
  <c r="BG61" i="2"/>
  <c r="AW63" i="2"/>
  <c r="AT62" i="2"/>
  <c r="BL62" i="2"/>
  <c r="BA62" i="2"/>
  <c r="AH62" i="2"/>
  <c r="BH62" i="2"/>
  <c r="BF62" i="2"/>
  <c r="BB62" i="2"/>
  <c r="BJ62" i="2"/>
  <c r="BP62" i="2"/>
  <c r="AO62" i="2"/>
  <c r="BN62" i="2"/>
  <c r="CB62" i="2"/>
  <c r="CE62" i="2"/>
  <c r="AC63" i="2"/>
  <c r="BD62" i="2"/>
  <c r="AR62" i="2"/>
  <c r="Q62" i="2"/>
  <c r="AS61" i="2"/>
  <c r="W62" i="2"/>
  <c r="AU61" i="2"/>
  <c r="AD62" i="2"/>
  <c r="AM61" i="2"/>
  <c r="AI61" i="2"/>
  <c r="AL61" i="2"/>
  <c r="AG61" i="2"/>
  <c r="H62" i="2"/>
  <c r="AP61" i="2"/>
  <c r="B62" i="2"/>
  <c r="AN61" i="2"/>
  <c r="AE62" i="2"/>
  <c r="AJ61" i="2"/>
  <c r="K62" i="2"/>
  <c r="AQ61" i="2"/>
  <c r="AK61" i="2"/>
  <c r="CB63" i="2"/>
  <c r="CE63" i="2"/>
  <c r="BP63" i="2"/>
  <c r="BL63" i="2"/>
  <c r="AR63" i="2"/>
  <c r="BB63" i="2"/>
  <c r="BD63" i="2"/>
  <c r="BH63" i="2"/>
  <c r="BA63" i="2"/>
  <c r="AW64" i="2"/>
  <c r="BF63" i="2"/>
  <c r="AH63" i="2"/>
  <c r="BN63" i="2"/>
  <c r="AO63" i="2"/>
  <c r="BJ63" i="2"/>
  <c r="AC64" i="2"/>
  <c r="AT63" i="2"/>
  <c r="BE62" i="2"/>
  <c r="BM62" i="2"/>
  <c r="BG62" i="2"/>
  <c r="BO62" i="2"/>
  <c r="BC62" i="2"/>
  <c r="BK62" i="2"/>
  <c r="BI62" i="2"/>
  <c r="BQ62" i="2"/>
  <c r="K63" i="2"/>
  <c r="AQ62" i="2"/>
  <c r="AM62" i="2"/>
  <c r="AL62" i="2"/>
  <c r="AI62" i="2"/>
  <c r="AD63" i="2"/>
  <c r="AG62" i="2"/>
  <c r="B63" i="2"/>
  <c r="AN62" i="2"/>
  <c r="AJ62" i="2"/>
  <c r="AE63" i="2"/>
  <c r="Q63" i="2"/>
  <c r="AS62" i="2"/>
  <c r="H63" i="2"/>
  <c r="AP62" i="2"/>
  <c r="W63" i="2"/>
  <c r="AU62" i="2"/>
  <c r="BA64" i="2"/>
  <c r="BJ64" i="2"/>
  <c r="AH64" i="2"/>
  <c r="AO64" i="2"/>
  <c r="AW65" i="2"/>
  <c r="BF64" i="2"/>
  <c r="CB64" i="2"/>
  <c r="CE64" i="2"/>
  <c r="BD64" i="2"/>
  <c r="AT64" i="2"/>
  <c r="BH64" i="2"/>
  <c r="AR64" i="2"/>
  <c r="BB64" i="2"/>
  <c r="BP64" i="2"/>
  <c r="AC65" i="2"/>
  <c r="BN64" i="2"/>
  <c r="BL64" i="2"/>
  <c r="BM63" i="2"/>
  <c r="BE63" i="2"/>
  <c r="BI63" i="2"/>
  <c r="BG63" i="2"/>
  <c r="BK63" i="2"/>
  <c r="BC63" i="2"/>
  <c r="BO63" i="2"/>
  <c r="BQ63" i="2"/>
  <c r="H64" i="2"/>
  <c r="AP63" i="2"/>
  <c r="AE64" i="2"/>
  <c r="AJ63" i="2"/>
  <c r="AI63" i="2"/>
  <c r="AK63" i="2"/>
  <c r="AD64" i="2"/>
  <c r="AM63" i="2"/>
  <c r="AL63" i="2"/>
  <c r="AG63" i="2"/>
  <c r="AK62" i="2"/>
  <c r="W64" i="2"/>
  <c r="AU63" i="2"/>
  <c r="Q64" i="2"/>
  <c r="AS63" i="2"/>
  <c r="B64" i="2"/>
  <c r="AN63" i="2"/>
  <c r="K64" i="2"/>
  <c r="AQ63" i="2"/>
  <c r="AT65" i="2"/>
  <c r="BH65" i="2"/>
  <c r="AO65" i="2"/>
  <c r="BA65" i="2"/>
  <c r="BJ65" i="2"/>
  <c r="BF65" i="2"/>
  <c r="AR65" i="2"/>
  <c r="AW66" i="2"/>
  <c r="BD65" i="2"/>
  <c r="BB65" i="2"/>
  <c r="AC66" i="2"/>
  <c r="CB65" i="2"/>
  <c r="CE65" i="2"/>
  <c r="BN65" i="2"/>
  <c r="BL65" i="2"/>
  <c r="AH65" i="2"/>
  <c r="BP65" i="2"/>
  <c r="BE64" i="2"/>
  <c r="BO64" i="2"/>
  <c r="BI64" i="2"/>
  <c r="BM64" i="2"/>
  <c r="BQ64" i="2"/>
  <c r="BC64" i="2"/>
  <c r="BK64" i="2"/>
  <c r="BG64" i="2"/>
  <c r="AM64" i="2"/>
  <c r="AL64" i="2"/>
  <c r="AD65" i="2"/>
  <c r="AI64" i="2"/>
  <c r="AG64" i="2"/>
  <c r="K65" i="2"/>
  <c r="AQ64" i="2"/>
  <c r="B65" i="2"/>
  <c r="AN64" i="2"/>
  <c r="W65" i="2"/>
  <c r="AU64" i="2"/>
  <c r="H65" i="2"/>
  <c r="AP64" i="2"/>
  <c r="Q65" i="2"/>
  <c r="AS64" i="2"/>
  <c r="AE65" i="2"/>
  <c r="AJ64" i="2"/>
  <c r="BQ65" i="2"/>
  <c r="BO65" i="2"/>
  <c r="BM65" i="2"/>
  <c r="BK65" i="2"/>
  <c r="BG65" i="2"/>
  <c r="BI65" i="2"/>
  <c r="BC65" i="2"/>
  <c r="BE65" i="2"/>
  <c r="BD66" i="2"/>
  <c r="AH66" i="2"/>
  <c r="AR66" i="2"/>
  <c r="AT66" i="2"/>
  <c r="BN66" i="2"/>
  <c r="AO66" i="2"/>
  <c r="AW67" i="2"/>
  <c r="BP66" i="2"/>
  <c r="BJ66" i="2"/>
  <c r="BH66" i="2"/>
  <c r="CB66" i="2"/>
  <c r="CE66" i="2"/>
  <c r="BB66" i="2"/>
  <c r="BL66" i="2"/>
  <c r="BF66" i="2"/>
  <c r="AC67" i="2"/>
  <c r="BA66" i="2"/>
  <c r="K66" i="2"/>
  <c r="AQ65" i="2"/>
  <c r="Q66" i="2"/>
  <c r="AS65" i="2"/>
  <c r="W66" i="2"/>
  <c r="AU65" i="2"/>
  <c r="AK64" i="2"/>
  <c r="H66" i="2"/>
  <c r="AP65" i="2"/>
  <c r="AJ65" i="2"/>
  <c r="AE66" i="2"/>
  <c r="AL65" i="2"/>
  <c r="AM65" i="2"/>
  <c r="AD66" i="2"/>
  <c r="AI65" i="2"/>
  <c r="AG65" i="2"/>
  <c r="B66" i="2"/>
  <c r="AN65" i="2"/>
  <c r="BJ67" i="2"/>
  <c r="AH67" i="2"/>
  <c r="BN67" i="2"/>
  <c r="BH67" i="2"/>
  <c r="AW68" i="2"/>
  <c r="BF67" i="2"/>
  <c r="BD67" i="2"/>
  <c r="BP67" i="2"/>
  <c r="BA67" i="2"/>
  <c r="BL67" i="2"/>
  <c r="AO67" i="2"/>
  <c r="CB67" i="2"/>
  <c r="CE67" i="2"/>
  <c r="AC68" i="2"/>
  <c r="AR67" i="2"/>
  <c r="BB67" i="2"/>
  <c r="AT67" i="2"/>
  <c r="BC66" i="2"/>
  <c r="BQ66" i="2"/>
  <c r="BO66" i="2"/>
  <c r="BM66" i="2"/>
  <c r="BK66" i="2"/>
  <c r="BG66" i="2"/>
  <c r="BI66" i="2"/>
  <c r="BE66" i="2"/>
  <c r="AE67" i="2"/>
  <c r="AJ66" i="2"/>
  <c r="AK65" i="2"/>
  <c r="W67" i="2"/>
  <c r="AU66" i="2"/>
  <c r="AI66" i="2"/>
  <c r="AD67" i="2"/>
  <c r="AM66" i="2"/>
  <c r="AL66" i="2"/>
  <c r="AG66" i="2"/>
  <c r="Q67" i="2"/>
  <c r="AS66" i="2"/>
  <c r="K67" i="2"/>
  <c r="AQ66" i="2"/>
  <c r="H67" i="2"/>
  <c r="AP66" i="2"/>
  <c r="B67" i="2"/>
  <c r="AN66" i="2"/>
  <c r="AK66" i="2"/>
  <c r="BB68" i="2"/>
  <c r="AT68" i="2"/>
  <c r="AR68" i="2"/>
  <c r="CB68" i="2"/>
  <c r="CE68" i="2"/>
  <c r="AO68" i="2"/>
  <c r="BN68" i="2"/>
  <c r="BH68" i="2"/>
  <c r="AC69" i="2"/>
  <c r="BD68" i="2"/>
  <c r="BP68" i="2"/>
  <c r="BF68" i="2"/>
  <c r="BJ68" i="2"/>
  <c r="BL68" i="2"/>
  <c r="AW69" i="2"/>
  <c r="AH68" i="2"/>
  <c r="BA68" i="2"/>
  <c r="BG67" i="2"/>
  <c r="BO67" i="2"/>
  <c r="BE67" i="2"/>
  <c r="BK67" i="2"/>
  <c r="BI67" i="2"/>
  <c r="BC67" i="2"/>
  <c r="BM67" i="2"/>
  <c r="BQ67" i="2"/>
  <c r="H68" i="2"/>
  <c r="AP67" i="2"/>
  <c r="AM67" i="2"/>
  <c r="AL67" i="2"/>
  <c r="AI67" i="2"/>
  <c r="AD68" i="2"/>
  <c r="AG67" i="2"/>
  <c r="AJ67" i="2"/>
  <c r="AE68" i="2"/>
  <c r="B68" i="2"/>
  <c r="AN67" i="2"/>
  <c r="W68" i="2"/>
  <c r="AU67" i="2"/>
  <c r="K68" i="2"/>
  <c r="AQ67" i="2"/>
  <c r="Q68" i="2"/>
  <c r="AS67" i="2"/>
  <c r="BE68" i="2"/>
  <c r="BG68" i="2"/>
  <c r="BO68" i="2"/>
  <c r="BM68" i="2"/>
  <c r="BQ68" i="2"/>
  <c r="BI68" i="2"/>
  <c r="BK68" i="2"/>
  <c r="BC68" i="2"/>
  <c r="AH69" i="2"/>
  <c r="AT69" i="2"/>
  <c r="AR69" i="2"/>
  <c r="BP69" i="2"/>
  <c r="BD69" i="2"/>
  <c r="BH69" i="2"/>
  <c r="CB69" i="2"/>
  <c r="CE69" i="2"/>
  <c r="AC70" i="2"/>
  <c r="BL69" i="2"/>
  <c r="AW70" i="2"/>
  <c r="BJ69" i="2"/>
  <c r="AO69" i="2"/>
  <c r="BB69" i="2"/>
  <c r="BF69" i="2"/>
  <c r="BN69" i="2"/>
  <c r="BA69" i="2"/>
  <c r="AL68" i="2"/>
  <c r="AD69" i="2"/>
  <c r="AM68" i="2"/>
  <c r="AI68" i="2"/>
  <c r="AK68" i="2"/>
  <c r="AG68" i="2"/>
  <c r="AK67" i="2"/>
  <c r="W69" i="2"/>
  <c r="AU68" i="2"/>
  <c r="K69" i="2"/>
  <c r="AQ68" i="2"/>
  <c r="H69" i="2"/>
  <c r="AP68" i="2"/>
  <c r="B69" i="2"/>
  <c r="AN68" i="2"/>
  <c r="Q69" i="2"/>
  <c r="AS68" i="2"/>
  <c r="AE69" i="2"/>
  <c r="AJ68" i="2"/>
  <c r="AW71" i="2"/>
  <c r="BH70" i="2"/>
  <c r="AT70" i="2"/>
  <c r="BL70" i="2"/>
  <c r="BB70" i="2"/>
  <c r="BF70" i="2"/>
  <c r="AO70" i="2"/>
  <c r="AC71" i="2"/>
  <c r="BA70" i="2"/>
  <c r="BN70" i="2"/>
  <c r="BJ70" i="2"/>
  <c r="BP70" i="2"/>
  <c r="AH70" i="2"/>
  <c r="AR70" i="2"/>
  <c r="CB70" i="2"/>
  <c r="CE70" i="2"/>
  <c r="BD70" i="2"/>
  <c r="BO69" i="2"/>
  <c r="BM69" i="2"/>
  <c r="BC69" i="2"/>
  <c r="BE69" i="2"/>
  <c r="BQ69" i="2"/>
  <c r="BI69" i="2"/>
  <c r="BK69" i="2"/>
  <c r="BG69" i="2"/>
  <c r="Q70" i="2"/>
  <c r="AS69" i="2"/>
  <c r="K70" i="2"/>
  <c r="AQ69" i="2"/>
  <c r="W70" i="2"/>
  <c r="AU69" i="2"/>
  <c r="AI69" i="2"/>
  <c r="AD70" i="2"/>
  <c r="AM69" i="2"/>
  <c r="AL69" i="2"/>
  <c r="AG69" i="2"/>
  <c r="H70" i="2"/>
  <c r="AP69" i="2"/>
  <c r="AJ69" i="2"/>
  <c r="AE70" i="2"/>
  <c r="B70" i="2"/>
  <c r="AN69" i="2"/>
  <c r="BN71" i="2"/>
  <c r="AO71" i="2"/>
  <c r="AT71" i="2"/>
  <c r="BA71" i="2"/>
  <c r="AW72" i="2"/>
  <c r="BB71" i="2"/>
  <c r="AC72" i="2"/>
  <c r="CB71" i="2"/>
  <c r="CE71" i="2"/>
  <c r="BL71" i="2"/>
  <c r="BH71" i="2"/>
  <c r="BJ71" i="2"/>
  <c r="BF71" i="2"/>
  <c r="AH71" i="2"/>
  <c r="AR71" i="2"/>
  <c r="BP71" i="2"/>
  <c r="BD71" i="2"/>
  <c r="BM70" i="2"/>
  <c r="BG70" i="2"/>
  <c r="BE70" i="2"/>
  <c r="BQ70" i="2"/>
  <c r="BO70" i="2"/>
  <c r="BC70" i="2"/>
  <c r="BK70" i="2"/>
  <c r="BI70" i="2"/>
  <c r="H71" i="2"/>
  <c r="AP70" i="2"/>
  <c r="K71" i="2"/>
  <c r="AQ70" i="2"/>
  <c r="B71" i="2"/>
  <c r="AN70" i="2"/>
  <c r="AJ70" i="2"/>
  <c r="AE71" i="2"/>
  <c r="AM70" i="2"/>
  <c r="AL70" i="2"/>
  <c r="AI70" i="2"/>
  <c r="AD71" i="2"/>
  <c r="AG70" i="2"/>
  <c r="Q71" i="2"/>
  <c r="AS70" i="2"/>
  <c r="AK69" i="2"/>
  <c r="W71" i="2"/>
  <c r="AU70" i="2"/>
  <c r="AK70" i="2"/>
  <c r="BJ72" i="2"/>
  <c r="AO72" i="2"/>
  <c r="BH72" i="2"/>
  <c r="AW73" i="2"/>
  <c r="BD72" i="2"/>
  <c r="BA72" i="2"/>
  <c r="AT72" i="2"/>
  <c r="BF72" i="2"/>
  <c r="AH72" i="2"/>
  <c r="BL72" i="2"/>
  <c r="CB72" i="2"/>
  <c r="CE72" i="2"/>
  <c r="BP72" i="2"/>
  <c r="AC73" i="2"/>
  <c r="BB72" i="2"/>
  <c r="AR72" i="2"/>
  <c r="BN72" i="2"/>
  <c r="BK71" i="2"/>
  <c r="BQ71" i="2"/>
  <c r="BC71" i="2"/>
  <c r="BM71" i="2"/>
  <c r="BG71" i="2"/>
  <c r="BO71" i="2"/>
  <c r="BE71" i="2"/>
  <c r="BI71" i="2"/>
  <c r="Q72" i="2"/>
  <c r="AS71" i="2"/>
  <c r="K72" i="2"/>
  <c r="AQ71" i="2"/>
  <c r="AE72" i="2"/>
  <c r="AJ71" i="2"/>
  <c r="AD72" i="2"/>
  <c r="AI71" i="2"/>
  <c r="AK71" i="2"/>
  <c r="AL71" i="2"/>
  <c r="AM71" i="2"/>
  <c r="AG71" i="2"/>
  <c r="W72" i="2"/>
  <c r="AU71" i="2"/>
  <c r="B72" i="2"/>
  <c r="AN71" i="2"/>
  <c r="H72" i="2"/>
  <c r="AP71" i="2"/>
  <c r="BK72" i="2"/>
  <c r="BC72" i="2"/>
  <c r="BM72" i="2"/>
  <c r="BE72" i="2"/>
  <c r="BI72" i="2"/>
  <c r="BQ72" i="2"/>
  <c r="BO72" i="2"/>
  <c r="BG72" i="2"/>
  <c r="AW74" i="2"/>
  <c r="BH73" i="2"/>
  <c r="CB73" i="2"/>
  <c r="CE73" i="2"/>
  <c r="AC74" i="2"/>
  <c r="BA73" i="2"/>
  <c r="BJ73" i="2"/>
  <c r="BB73" i="2"/>
  <c r="BP73" i="2"/>
  <c r="BL73" i="2"/>
  <c r="AO73" i="2"/>
  <c r="BN73" i="2"/>
  <c r="AT73" i="2"/>
  <c r="BF73" i="2"/>
  <c r="AR73" i="2"/>
  <c r="BD73" i="2"/>
  <c r="AH73" i="2"/>
  <c r="B73" i="2"/>
  <c r="AN72" i="2"/>
  <c r="W73" i="2"/>
  <c r="AU72" i="2"/>
  <c r="AL72" i="2"/>
  <c r="AM72" i="2"/>
  <c r="AD73" i="2"/>
  <c r="AI72" i="2"/>
  <c r="AG72" i="2"/>
  <c r="H73" i="2"/>
  <c r="AP72" i="2"/>
  <c r="AE73" i="2"/>
  <c r="AJ72" i="2"/>
  <c r="K73" i="2"/>
  <c r="AQ72" i="2"/>
  <c r="Q73" i="2"/>
  <c r="AS72" i="2"/>
  <c r="BG73" i="2"/>
  <c r="BO73" i="2"/>
  <c r="BK73" i="2"/>
  <c r="BC73" i="2"/>
  <c r="BQ73" i="2"/>
  <c r="BI73" i="2"/>
  <c r="BM73" i="2"/>
  <c r="BE73" i="2"/>
  <c r="BA74" i="2"/>
  <c r="BL74" i="2"/>
  <c r="AT74" i="2"/>
  <c r="BF74" i="2"/>
  <c r="AO74" i="2"/>
  <c r="BD74" i="2"/>
  <c r="BN74" i="2"/>
  <c r="AC75" i="2"/>
  <c r="AW75" i="2"/>
  <c r="BP74" i="2"/>
  <c r="AH74" i="2"/>
  <c r="BJ74" i="2"/>
  <c r="AR74" i="2"/>
  <c r="BH74" i="2"/>
  <c r="CB74" i="2"/>
  <c r="CE74" i="2"/>
  <c r="BB74" i="2"/>
  <c r="W74" i="2"/>
  <c r="AU73" i="2"/>
  <c r="B74" i="2"/>
  <c r="AN73" i="2"/>
  <c r="Q74" i="2"/>
  <c r="AS73" i="2"/>
  <c r="K74" i="2"/>
  <c r="AQ73" i="2"/>
  <c r="H74" i="2"/>
  <c r="AP73" i="2"/>
  <c r="AK72" i="2"/>
  <c r="AE74" i="2"/>
  <c r="AJ73" i="2"/>
  <c r="AM73" i="2"/>
  <c r="AI73" i="2"/>
  <c r="AK73" i="2"/>
  <c r="AL73" i="2"/>
  <c r="AD74" i="2"/>
  <c r="AG73" i="2"/>
  <c r="CB75" i="2"/>
  <c r="CE75" i="2"/>
  <c r="BB75" i="2"/>
  <c r="AT75" i="2"/>
  <c r="BL75" i="2"/>
  <c r="AH75" i="2"/>
  <c r="BD75" i="2"/>
  <c r="BA75" i="2"/>
  <c r="BH75" i="2"/>
  <c r="AR75" i="2"/>
  <c r="BJ75" i="2"/>
  <c r="AO75" i="2"/>
  <c r="BF75" i="2"/>
  <c r="AC76" i="2"/>
  <c r="BP75" i="2"/>
  <c r="BN75" i="2"/>
  <c r="AW76" i="2"/>
  <c r="BK74" i="2"/>
  <c r="BC74" i="2"/>
  <c r="BQ74" i="2"/>
  <c r="BE74" i="2"/>
  <c r="BO74" i="2"/>
  <c r="BM74" i="2"/>
  <c r="BI74" i="2"/>
  <c r="BG74" i="2"/>
  <c r="AI74" i="2"/>
  <c r="AM74" i="2"/>
  <c r="AL74" i="2"/>
  <c r="AD75" i="2"/>
  <c r="AG74" i="2"/>
  <c r="AJ74" i="2"/>
  <c r="AE75" i="2"/>
  <c r="H75" i="2"/>
  <c r="AP74" i="2"/>
  <c r="B75" i="2"/>
  <c r="AN74" i="2"/>
  <c r="K75" i="2"/>
  <c r="AQ74" i="2"/>
  <c r="Q75" i="2"/>
  <c r="AS74" i="2"/>
  <c r="W75" i="2"/>
  <c r="AU74" i="2"/>
  <c r="BE75" i="2"/>
  <c r="BK75" i="2"/>
  <c r="BO75" i="2"/>
  <c r="BG75" i="2"/>
  <c r="BM75" i="2"/>
  <c r="BQ75" i="2"/>
  <c r="BI75" i="2"/>
  <c r="BC75" i="2"/>
  <c r="BA76" i="2"/>
  <c r="BP76" i="2"/>
  <c r="BN76" i="2"/>
  <c r="AW77" i="2"/>
  <c r="BD76" i="2"/>
  <c r="AR76" i="2"/>
  <c r="BF76" i="2"/>
  <c r="AT76" i="2"/>
  <c r="BH76" i="2"/>
  <c r="AC77" i="2"/>
  <c r="CB76" i="2"/>
  <c r="CE76" i="2"/>
  <c r="BB76" i="2"/>
  <c r="AO76" i="2"/>
  <c r="BJ76" i="2"/>
  <c r="AH76" i="2"/>
  <c r="BL76" i="2"/>
  <c r="K76" i="2"/>
  <c r="AQ75" i="2"/>
  <c r="H76" i="2"/>
  <c r="AP75" i="2"/>
  <c r="AJ75" i="2"/>
  <c r="AE76" i="2"/>
  <c r="W76" i="2"/>
  <c r="AU75" i="2"/>
  <c r="AI75" i="2"/>
  <c r="AL75" i="2"/>
  <c r="AD76" i="2"/>
  <c r="AM75" i="2"/>
  <c r="AG75" i="2"/>
  <c r="Q76" i="2"/>
  <c r="AS75" i="2"/>
  <c r="B76" i="2"/>
  <c r="AN75" i="2"/>
  <c r="AK74" i="2"/>
  <c r="AC78" i="2"/>
  <c r="BL77" i="2"/>
  <c r="CB77" i="2"/>
  <c r="CE77" i="2"/>
  <c r="BF77" i="2"/>
  <c r="AO77" i="2"/>
  <c r="BJ77" i="2"/>
  <c r="AR77" i="2"/>
  <c r="BN77" i="2"/>
  <c r="AH77" i="2"/>
  <c r="BD77" i="2"/>
  <c r="AT77" i="2"/>
  <c r="BH77" i="2"/>
  <c r="AW78" i="2"/>
  <c r="BB77" i="2"/>
  <c r="BA77" i="2"/>
  <c r="BP77" i="2"/>
  <c r="BE76" i="2"/>
  <c r="BK76" i="2"/>
  <c r="BO76" i="2"/>
  <c r="BG76" i="2"/>
  <c r="BC76" i="2"/>
  <c r="BI76" i="2"/>
  <c r="BQ76" i="2"/>
  <c r="BM76" i="2"/>
  <c r="Q77" i="2"/>
  <c r="AS76" i="2"/>
  <c r="AI76" i="2"/>
  <c r="AL76" i="2"/>
  <c r="AM76" i="2"/>
  <c r="AD77" i="2"/>
  <c r="AG76" i="2"/>
  <c r="H77" i="2"/>
  <c r="AP76" i="2"/>
  <c r="W77" i="2"/>
  <c r="AU76" i="2"/>
  <c r="B77" i="2"/>
  <c r="AN76" i="2"/>
  <c r="AK75" i="2"/>
  <c r="AE77" i="2"/>
  <c r="AJ76" i="2"/>
  <c r="K77" i="2"/>
  <c r="AQ76" i="2"/>
  <c r="BI77" i="2"/>
  <c r="BE77" i="2"/>
  <c r="BC77" i="2"/>
  <c r="BQ77" i="2"/>
  <c r="BO77" i="2"/>
  <c r="BM77" i="2"/>
  <c r="BK77" i="2"/>
  <c r="BG77" i="2"/>
  <c r="AO78" i="2"/>
  <c r="BF78" i="2"/>
  <c r="BJ78" i="2"/>
  <c r="BA78" i="2"/>
  <c r="BP78" i="2"/>
  <c r="BD78" i="2"/>
  <c r="BL78" i="2"/>
  <c r="BN78" i="2"/>
  <c r="AC79" i="2"/>
  <c r="CB78" i="2"/>
  <c r="CE78" i="2"/>
  <c r="BH78" i="2"/>
  <c r="AH78" i="2"/>
  <c r="AR78" i="2"/>
  <c r="AW79" i="2"/>
  <c r="AT78" i="2"/>
  <c r="BB78" i="2"/>
  <c r="AD78" i="2"/>
  <c r="AL77" i="2"/>
  <c r="AM77" i="2"/>
  <c r="AI77" i="2"/>
  <c r="AG77" i="2"/>
  <c r="B78" i="2"/>
  <c r="AN77" i="2"/>
  <c r="AK76" i="2"/>
  <c r="Q78" i="2"/>
  <c r="AS77" i="2"/>
  <c r="W78" i="2"/>
  <c r="AU77" i="2"/>
  <c r="H78" i="2"/>
  <c r="AP77" i="2"/>
  <c r="K78" i="2"/>
  <c r="AQ77" i="2"/>
  <c r="AJ77" i="2"/>
  <c r="AE78" i="2"/>
  <c r="BK78" i="2"/>
  <c r="BM78" i="2"/>
  <c r="BQ78" i="2"/>
  <c r="BE78" i="2"/>
  <c r="BO78" i="2"/>
  <c r="BG78" i="2"/>
  <c r="BC78" i="2"/>
  <c r="BI78" i="2"/>
  <c r="CB79" i="2"/>
  <c r="CE79" i="2"/>
  <c r="BH79" i="2"/>
  <c r="AO79" i="2"/>
  <c r="BD79" i="2"/>
  <c r="BA79" i="2"/>
  <c r="BP79" i="2"/>
  <c r="AR79" i="2"/>
  <c r="BL79" i="2"/>
  <c r="BN79" i="2"/>
  <c r="AH79" i="2"/>
  <c r="BF79" i="2"/>
  <c r="AT79" i="2"/>
  <c r="BJ79" i="2"/>
  <c r="AW80" i="2"/>
  <c r="BB79" i="2"/>
  <c r="AC80" i="2"/>
  <c r="AY12" i="2"/>
  <c r="AY9" i="2"/>
  <c r="AY14" i="2"/>
  <c r="AY13" i="2"/>
  <c r="AY15" i="2"/>
  <c r="AY30" i="2"/>
  <c r="Q79" i="2"/>
  <c r="AS78" i="2"/>
  <c r="AK77" i="2"/>
  <c r="AM78" i="2"/>
  <c r="AL78" i="2"/>
  <c r="AI78" i="2"/>
  <c r="AD79" i="2"/>
  <c r="AG78" i="2"/>
  <c r="K79" i="2"/>
  <c r="AQ78" i="2"/>
  <c r="H79" i="2"/>
  <c r="AP78" i="2"/>
  <c r="W79" i="2"/>
  <c r="AU78" i="2"/>
  <c r="AJ78" i="2"/>
  <c r="AE79" i="2"/>
  <c r="B79" i="2"/>
  <c r="AN78" i="2"/>
  <c r="BO79" i="2"/>
  <c r="BG79" i="2"/>
  <c r="BM79" i="2"/>
  <c r="BE79" i="2"/>
  <c r="BI79" i="2"/>
  <c r="BQ79" i="2"/>
  <c r="BK79" i="2"/>
  <c r="BC79" i="2"/>
  <c r="AO80" i="2"/>
  <c r="BH80" i="2"/>
  <c r="BA80" i="2"/>
  <c r="BB80" i="2"/>
  <c r="AW81" i="2"/>
  <c r="AT80" i="2"/>
  <c r="CB80" i="2"/>
  <c r="CE80" i="2"/>
  <c r="BL80" i="2"/>
  <c r="AH80" i="2"/>
  <c r="BD80" i="2"/>
  <c r="BF80" i="2"/>
  <c r="BJ80" i="2"/>
  <c r="BP80" i="2"/>
  <c r="BN80" i="2"/>
  <c r="AC81" i="2"/>
  <c r="AR80" i="2"/>
  <c r="AJ79" i="2"/>
  <c r="AE80" i="2"/>
  <c r="K80" i="2"/>
  <c r="AQ79" i="2"/>
  <c r="B80" i="2"/>
  <c r="AN79" i="2"/>
  <c r="H80" i="2"/>
  <c r="AP79" i="2"/>
  <c r="W80" i="2"/>
  <c r="AU79" i="2"/>
  <c r="AL79" i="2"/>
  <c r="AI79" i="2"/>
  <c r="AK79" i="2"/>
  <c r="AD80" i="2"/>
  <c r="AM79" i="2"/>
  <c r="AG79" i="2"/>
  <c r="AK78" i="2"/>
  <c r="Q80" i="2"/>
  <c r="AS79" i="2"/>
  <c r="BB81" i="2"/>
  <c r="AO81" i="2"/>
  <c r="AR81" i="2"/>
  <c r="BD81" i="2"/>
  <c r="AW82" i="2"/>
  <c r="BJ81" i="2"/>
  <c r="AH81" i="2"/>
  <c r="BL81" i="2"/>
  <c r="BF81" i="2"/>
  <c r="BN81" i="2"/>
  <c r="BP81" i="2"/>
  <c r="AT81" i="2"/>
  <c r="BH81" i="2"/>
  <c r="AC82" i="2"/>
  <c r="BA81" i="2"/>
  <c r="CB81" i="2"/>
  <c r="CE81" i="2"/>
  <c r="BQ80" i="2"/>
  <c r="BE80" i="2"/>
  <c r="BG80" i="2"/>
  <c r="BM80" i="2"/>
  <c r="BI80" i="2"/>
  <c r="BK80" i="2"/>
  <c r="BO80" i="2"/>
  <c r="BC80" i="2"/>
  <c r="W81" i="2"/>
  <c r="AU80" i="2"/>
  <c r="AJ80" i="2"/>
  <c r="AE81" i="2"/>
  <c r="B81" i="2"/>
  <c r="AN80" i="2"/>
  <c r="AD81" i="2"/>
  <c r="AI80" i="2"/>
  <c r="AM80" i="2"/>
  <c r="AL80" i="2"/>
  <c r="AG80" i="2"/>
  <c r="H81" i="2"/>
  <c r="AP80" i="2"/>
  <c r="K81" i="2"/>
  <c r="AQ80" i="2"/>
  <c r="Q81" i="2"/>
  <c r="AS80" i="2"/>
  <c r="AK80" i="2"/>
  <c r="BQ81" i="2"/>
  <c r="BG81" i="2"/>
  <c r="BO81" i="2"/>
  <c r="BC81" i="2"/>
  <c r="BI81" i="2"/>
  <c r="BE81" i="2"/>
  <c r="BK81" i="2"/>
  <c r="BM81" i="2"/>
  <c r="AH82" i="2"/>
  <c r="BH82" i="2"/>
  <c r="BA82" i="2"/>
  <c r="BN82" i="2"/>
  <c r="BD82" i="2"/>
  <c r="AC83" i="2"/>
  <c r="CB82" i="2"/>
  <c r="CE82" i="2"/>
  <c r="AR82" i="2"/>
  <c r="BF82" i="2"/>
  <c r="BJ82" i="2"/>
  <c r="BB82" i="2"/>
  <c r="AW83" i="2"/>
  <c r="BL82" i="2"/>
  <c r="AO82" i="2"/>
  <c r="BP82" i="2"/>
  <c r="AT82" i="2"/>
  <c r="K82" i="2"/>
  <c r="AQ81" i="2"/>
  <c r="B82" i="2"/>
  <c r="AN81" i="2"/>
  <c r="W82" i="2"/>
  <c r="AU81" i="2"/>
  <c r="AM81" i="2"/>
  <c r="AD82" i="2"/>
  <c r="AI81" i="2"/>
  <c r="AL81" i="2"/>
  <c r="AG81" i="2"/>
  <c r="AE82" i="2"/>
  <c r="AJ81" i="2"/>
  <c r="Q82" i="2"/>
  <c r="AS81" i="2"/>
  <c r="H82" i="2"/>
  <c r="AP81" i="2"/>
  <c r="AH83" i="2"/>
  <c r="AW84" i="2"/>
  <c r="BP83" i="2"/>
  <c r="BB83" i="2"/>
  <c r="BF83" i="2"/>
  <c r="BH83" i="2"/>
  <c r="AR83" i="2"/>
  <c r="BL83" i="2"/>
  <c r="BA83" i="2"/>
  <c r="BJ83" i="2"/>
  <c r="BD83" i="2"/>
  <c r="CB83" i="2"/>
  <c r="CE83" i="2"/>
  <c r="BN83" i="2"/>
  <c r="AC84" i="2"/>
  <c r="AO83" i="2"/>
  <c r="AT83" i="2"/>
  <c r="BE82" i="2"/>
  <c r="BO82" i="2"/>
  <c r="BK82" i="2"/>
  <c r="BQ82" i="2"/>
  <c r="BM82" i="2"/>
  <c r="BG82" i="2"/>
  <c r="BC82" i="2"/>
  <c r="BI82" i="2"/>
  <c r="Q83" i="2"/>
  <c r="AS82" i="2"/>
  <c r="H83" i="2"/>
  <c r="AP82" i="2"/>
  <c r="B83" i="2"/>
  <c r="AN82" i="2"/>
  <c r="AE83" i="2"/>
  <c r="AJ82" i="2"/>
  <c r="AK81" i="2"/>
  <c r="K83" i="2"/>
  <c r="AQ82" i="2"/>
  <c r="AI82" i="2"/>
  <c r="AM82" i="2"/>
  <c r="AD83" i="2"/>
  <c r="AL82" i="2"/>
  <c r="AG82" i="2"/>
  <c r="AU82" i="2"/>
  <c r="W83" i="2"/>
  <c r="AK82" i="2"/>
  <c r="BG83" i="2"/>
  <c r="BE83" i="2"/>
  <c r="BQ83" i="2"/>
  <c r="BM83" i="2"/>
  <c r="BC83" i="2"/>
  <c r="BK83" i="2"/>
  <c r="BO83" i="2"/>
  <c r="BI83" i="2"/>
  <c r="BF84" i="2"/>
  <c r="CB84" i="2"/>
  <c r="CE84" i="2"/>
  <c r="AO84" i="2"/>
  <c r="BA84" i="2"/>
  <c r="AH84" i="2"/>
  <c r="BL84" i="2"/>
  <c r="BN84" i="2"/>
  <c r="AC85" i="2"/>
  <c r="AT84" i="2"/>
  <c r="BD84" i="2"/>
  <c r="AW85" i="2"/>
  <c r="AZ84" i="2"/>
  <c r="BP84" i="2"/>
  <c r="AR84" i="2"/>
  <c r="BH84" i="2"/>
  <c r="AY84" i="2"/>
  <c r="BJ84" i="2"/>
  <c r="BB84" i="2"/>
  <c r="AY67" i="2"/>
  <c r="AY63" i="2"/>
  <c r="AY23" i="2"/>
  <c r="AY36" i="2"/>
  <c r="AY32" i="2"/>
  <c r="AY11" i="2"/>
  <c r="AY16" i="2"/>
  <c r="AY57" i="2"/>
  <c r="AY68" i="2"/>
  <c r="AY54" i="2"/>
  <c r="AY29" i="2"/>
  <c r="AY22" i="2"/>
  <c r="AY20" i="2"/>
  <c r="AY8" i="2"/>
  <c r="AY77" i="2"/>
  <c r="AY19" i="2"/>
  <c r="AY65" i="2"/>
  <c r="AY60" i="2"/>
  <c r="AY52" i="2"/>
  <c r="AY82" i="2"/>
  <c r="AY28" i="2"/>
  <c r="AY25" i="2"/>
  <c r="AY80" i="2"/>
  <c r="AY71" i="2"/>
  <c r="AY53" i="2"/>
  <c r="AY48" i="2"/>
  <c r="AY37" i="2"/>
  <c r="AY31" i="2"/>
  <c r="AY43" i="2"/>
  <c r="AY21" i="2"/>
  <c r="AY56" i="2"/>
  <c r="AY81" i="2"/>
  <c r="W84" i="2"/>
  <c r="AU83" i="2"/>
  <c r="K84" i="2"/>
  <c r="AQ83" i="2"/>
  <c r="Q84" i="2"/>
  <c r="AS83" i="2"/>
  <c r="B84" i="2"/>
  <c r="AN83" i="2"/>
  <c r="AI83" i="2"/>
  <c r="AM83" i="2"/>
  <c r="AD84" i="2"/>
  <c r="AL83" i="2"/>
  <c r="AG83" i="2"/>
  <c r="AE84" i="2"/>
  <c r="AJ83" i="2"/>
  <c r="H84" i="2"/>
  <c r="AP83" i="2"/>
  <c r="AY17" i="2"/>
  <c r="AY44" i="2"/>
  <c r="AY55" i="2"/>
  <c r="AY10" i="2"/>
  <c r="AY61" i="2"/>
  <c r="AY41" i="2"/>
  <c r="AK83" i="2"/>
  <c r="AY72" i="2"/>
  <c r="AY79" i="2"/>
  <c r="AY50" i="2"/>
  <c r="AY24" i="2"/>
  <c r="AY74" i="2"/>
  <c r="AY66" i="2"/>
  <c r="AY59" i="2"/>
  <c r="AY51" i="2"/>
  <c r="AY42" i="2"/>
  <c r="AY62" i="2"/>
  <c r="AY45" i="2"/>
  <c r="AZ85" i="2"/>
  <c r="AT85" i="2"/>
  <c r="BF85" i="2"/>
  <c r="AZ7" i="2"/>
  <c r="AZ11" i="2"/>
  <c r="AZ27" i="2"/>
  <c r="AZ35" i="2"/>
  <c r="AZ43" i="2"/>
  <c r="AZ56" i="2"/>
  <c r="AZ59" i="2"/>
  <c r="AZ72" i="2"/>
  <c r="AZ78" i="2"/>
  <c r="AZ34" i="2"/>
  <c r="AZ71" i="2"/>
  <c r="BA85" i="2"/>
  <c r="BB85" i="2"/>
  <c r="AZ12" i="2"/>
  <c r="AZ17" i="2"/>
  <c r="AZ21" i="2"/>
  <c r="AZ36" i="2"/>
  <c r="AZ49" i="2"/>
  <c r="AZ53" i="2"/>
  <c r="AZ62" i="2"/>
  <c r="AZ64" i="2"/>
  <c r="AZ67" i="2"/>
  <c r="BH85" i="2"/>
  <c r="AZ39" i="2"/>
  <c r="AZ75" i="2"/>
  <c r="AH85" i="2"/>
  <c r="AZ6" i="2"/>
  <c r="AZ18" i="2"/>
  <c r="AZ22" i="2"/>
  <c r="AZ24" i="2"/>
  <c r="AZ28" i="2"/>
  <c r="AZ40" i="2"/>
  <c r="AZ44" i="2"/>
  <c r="AZ57" i="2"/>
  <c r="AZ76" i="2"/>
  <c r="AZ31" i="2"/>
  <c r="CB85" i="2"/>
  <c r="CE85" i="2"/>
  <c r="BJ85" i="2"/>
  <c r="AZ9" i="2"/>
  <c r="AZ14" i="2"/>
  <c r="AZ32" i="2"/>
  <c r="AZ50" i="2"/>
  <c r="AZ54" i="2"/>
  <c r="AZ60" i="2"/>
  <c r="AZ70" i="2"/>
  <c r="AZ73" i="2"/>
  <c r="AZ79" i="2"/>
  <c r="AO85" i="2"/>
  <c r="AZ16" i="2"/>
  <c r="AZ48" i="2"/>
  <c r="BD85" i="2"/>
  <c r="BP85" i="2"/>
  <c r="AZ13" i="2"/>
  <c r="AZ4" i="2"/>
  <c r="AZ23" i="2"/>
  <c r="AZ29" i="2"/>
  <c r="AZ33" i="2"/>
  <c r="AZ37" i="2"/>
  <c r="AZ41" i="2"/>
  <c r="AZ45" i="2"/>
  <c r="AZ65" i="2"/>
  <c r="AZ68" i="2"/>
  <c r="AR85" i="2"/>
  <c r="BN85" i="2"/>
  <c r="AZ10" i="2"/>
  <c r="AZ8" i="2"/>
  <c r="AZ19" i="2"/>
  <c r="AZ25" i="2"/>
  <c r="AZ46" i="2"/>
  <c r="AZ51" i="2"/>
  <c r="AZ58" i="2"/>
  <c r="AZ63" i="2"/>
  <c r="AZ74" i="2"/>
  <c r="AZ66" i="2"/>
  <c r="AZ77" i="2"/>
  <c r="AZ42" i="2"/>
  <c r="BL85" i="2"/>
  <c r="AY85" i="2"/>
  <c r="AZ5" i="2"/>
  <c r="AZ15" i="2"/>
  <c r="AZ20" i="2"/>
  <c r="AZ26" i="2"/>
  <c r="AZ30" i="2"/>
  <c r="AZ38" i="2"/>
  <c r="AZ47" i="2"/>
  <c r="AZ52" i="2"/>
  <c r="AZ55" i="2"/>
  <c r="AZ61" i="2"/>
  <c r="AZ69" i="2"/>
  <c r="AZ80" i="2"/>
  <c r="AZ81" i="2"/>
  <c r="AZ82" i="2"/>
  <c r="AY35" i="2"/>
  <c r="AZ83" i="2"/>
  <c r="AY49" i="2"/>
  <c r="AY26" i="2"/>
  <c r="AY27" i="2"/>
  <c r="AY69" i="2"/>
  <c r="AY33" i="2"/>
  <c r="AY75" i="2"/>
  <c r="AY78" i="2"/>
  <c r="AY46" i="2"/>
  <c r="AY83" i="2"/>
  <c r="AY4" i="2"/>
  <c r="AY5" i="2"/>
  <c r="BO84" i="2"/>
  <c r="BM84" i="2"/>
  <c r="BC84" i="2"/>
  <c r="BG84" i="2"/>
  <c r="BK84" i="2"/>
  <c r="BI84" i="2"/>
  <c r="BQ84" i="2"/>
  <c r="BE84" i="2"/>
  <c r="DJ49" i="2"/>
  <c r="AY47" i="2"/>
  <c r="AY76" i="2"/>
  <c r="AY70" i="2"/>
  <c r="AY34" i="2"/>
  <c r="AY18" i="2"/>
  <c r="AY64" i="2"/>
  <c r="AY58" i="2"/>
  <c r="AY73" i="2"/>
  <c r="AJ84" i="2"/>
  <c r="AE85" i="2"/>
  <c r="AJ85" i="2"/>
  <c r="H85" i="2"/>
  <c r="AP84" i="2"/>
  <c r="AD85" i="2"/>
  <c r="AI84" i="2"/>
  <c r="AL84" i="2"/>
  <c r="AM84" i="2"/>
  <c r="AG84" i="2"/>
  <c r="Q85" i="2"/>
  <c r="AS84" i="2"/>
  <c r="B85" i="2"/>
  <c r="AN84" i="2"/>
  <c r="K85" i="2"/>
  <c r="AQ84" i="2"/>
  <c r="AU84" i="2"/>
  <c r="W85" i="2"/>
  <c r="DJ50" i="2"/>
  <c r="DJ53" i="2"/>
  <c r="DJ60" i="2"/>
  <c r="DJ62" i="2"/>
  <c r="DJ82" i="2"/>
  <c r="DJ78" i="2"/>
  <c r="DJ85" i="2"/>
  <c r="DI85" i="2"/>
  <c r="DJ59" i="2"/>
  <c r="DJ75" i="2"/>
  <c r="DJ52" i="2"/>
  <c r="DK52" i="2"/>
  <c r="DI52" i="2"/>
  <c r="DK79" i="2"/>
  <c r="DI79" i="2"/>
  <c r="DK56" i="2"/>
  <c r="DI56" i="2"/>
  <c r="DK69" i="2"/>
  <c r="DJ70" i="2"/>
  <c r="DI69" i="2"/>
  <c r="DJ67" i="2"/>
  <c r="DI67" i="2"/>
  <c r="DI62" i="2"/>
  <c r="DK62" i="2"/>
  <c r="DJ79" i="2"/>
  <c r="DJ55" i="2"/>
  <c r="DI55" i="2"/>
  <c r="DJ72" i="2"/>
  <c r="DJ65" i="2"/>
  <c r="DJ63" i="2"/>
  <c r="BZ2" i="2"/>
  <c r="DK63" i="2"/>
  <c r="DI63" i="2"/>
  <c r="DJ81" i="2"/>
  <c r="DK75" i="2"/>
  <c r="DI75" i="2"/>
  <c r="DJ80" i="2"/>
  <c r="DK80" i="2"/>
  <c r="DI80" i="2"/>
  <c r="DI53" i="2"/>
  <c r="DK53" i="2"/>
  <c r="DJ61" i="2"/>
  <c r="DK60" i="2"/>
  <c r="DI60" i="2"/>
  <c r="DJ51" i="2"/>
  <c r="DI51" i="2"/>
  <c r="DK51" i="2"/>
  <c r="DJ57" i="2"/>
  <c r="DK49" i="2"/>
  <c r="DI49" i="2"/>
  <c r="DK74" i="2"/>
  <c r="DJ76" i="2"/>
  <c r="DI76" i="2"/>
  <c r="DK76" i="2"/>
  <c r="DJ64" i="2"/>
  <c r="BI85" i="2"/>
  <c r="BG85" i="2"/>
  <c r="BK85" i="2"/>
  <c r="BE85" i="2"/>
  <c r="BQ85" i="2"/>
  <c r="BM85" i="2"/>
  <c r="BC85" i="2"/>
  <c r="BO85" i="2"/>
  <c r="DK61" i="2"/>
  <c r="DI61" i="2"/>
  <c r="DI74" i="2"/>
  <c r="DK67" i="2"/>
  <c r="DJ74" i="2"/>
  <c r="DK57" i="2"/>
  <c r="DI57" i="2"/>
  <c r="DK78" i="2"/>
  <c r="DI78" i="2"/>
  <c r="DK50" i="2"/>
  <c r="DI50" i="2"/>
  <c r="DJ56" i="2"/>
  <c r="DK82" i="2"/>
  <c r="DI82" i="2"/>
  <c r="DJ71" i="2"/>
  <c r="DJ84" i="2"/>
  <c r="DJ69" i="2"/>
  <c r="DP3" i="2" a="1"/>
  <c r="DP3" i="2"/>
  <c r="AQ85" i="2"/>
  <c r="DM3" i="2" a="1"/>
  <c r="DM3" i="2"/>
  <c r="DP4" i="2" a="1"/>
  <c r="DP4" i="2"/>
  <c r="AN85" i="2"/>
  <c r="AL85" i="2"/>
  <c r="AI85" i="2"/>
  <c r="AK85" i="2"/>
  <c r="AM85" i="2"/>
  <c r="AG85" i="2"/>
  <c r="DR3" i="2" a="1"/>
  <c r="DR3" i="2"/>
  <c r="AS85" i="2"/>
  <c r="DO3" i="2" a="1"/>
  <c r="DO3" i="2"/>
  <c r="AP85" i="2"/>
  <c r="AK84" i="2"/>
  <c r="DT3" i="2" a="1"/>
  <c r="DT3" i="2"/>
  <c r="AU85" i="2"/>
  <c r="DO4" i="2" a="1"/>
  <c r="DO4" i="2"/>
  <c r="DK83" i="2"/>
  <c r="DI83" i="2"/>
  <c r="DI58" i="2"/>
  <c r="DK58" i="2"/>
  <c r="BY74" i="2"/>
  <c r="DJ77" i="2"/>
  <c r="DI77" i="2"/>
  <c r="DK77" i="2"/>
  <c r="BZ78" i="2"/>
  <c r="DJ73" i="2"/>
  <c r="DK73" i="2"/>
  <c r="DI73" i="2"/>
  <c r="DK54" i="2"/>
  <c r="DI54" i="2"/>
  <c r="DJ66" i="2"/>
  <c r="DJ83" i="2"/>
  <c r="DK81" i="2"/>
  <c r="DI81" i="2"/>
  <c r="DK55" i="2"/>
  <c r="DJ58" i="2"/>
  <c r="DK59" i="2"/>
  <c r="DI59" i="2"/>
  <c r="DK71" i="2"/>
  <c r="DI71" i="2"/>
  <c r="DJ54" i="2"/>
  <c r="BZ79" i="2"/>
  <c r="DK64" i="2"/>
  <c r="DI64" i="2"/>
  <c r="DI65" i="2"/>
  <c r="DK65" i="2"/>
  <c r="DK84" i="2"/>
  <c r="DI84" i="2"/>
  <c r="DK72" i="2"/>
  <c r="DI72" i="2"/>
  <c r="DR4" i="2" a="1"/>
  <c r="DR4" i="2"/>
  <c r="BZ77" i="2"/>
  <c r="DK70" i="2"/>
  <c r="DI70" i="2"/>
  <c r="DJ68" i="2"/>
  <c r="DI68" i="2"/>
  <c r="DK68" i="2"/>
  <c r="DK66" i="2"/>
  <c r="DI66" i="2"/>
  <c r="DT4" i="2" a="1"/>
  <c r="DT4" i="2"/>
  <c r="DK85" i="2"/>
  <c r="DS4" i="2" a="1"/>
  <c r="DS4" i="2"/>
  <c r="DN4" i="2" a="1"/>
  <c r="DN4" i="2"/>
  <c r="DQ4" i="2" a="1"/>
  <c r="DQ4" i="2"/>
  <c r="DM4" i="2" a="1"/>
  <c r="DM4" i="2"/>
  <c r="BX77" i="2"/>
  <c r="BY84" i="2"/>
  <c r="BX78" i="2"/>
  <c r="BY56" i="2"/>
  <c r="BY49" i="2"/>
  <c r="BZ73" i="2"/>
  <c r="BZ74" i="2"/>
  <c r="BY65" i="2"/>
  <c r="BX61" i="2"/>
  <c r="BY81" i="2"/>
  <c r="BY62" i="2"/>
  <c r="BZ63" i="2"/>
  <c r="BY77" i="2"/>
  <c r="BY67" i="2"/>
  <c r="BX76" i="2"/>
  <c r="BX57" i="2"/>
  <c r="BZ58" i="2"/>
  <c r="BX51" i="2"/>
  <c r="BX52" i="2"/>
  <c r="BY60" i="2"/>
  <c r="BX50" i="2"/>
  <c r="BX80" i="2"/>
  <c r="BX68" i="2"/>
  <c r="BY82" i="2"/>
  <c r="BY85" i="2"/>
  <c r="BY71" i="2"/>
  <c r="BZ75" i="2"/>
  <c r="BX71" i="2"/>
  <c r="BX58" i="2"/>
  <c r="BZ59" i="2"/>
  <c r="BZ83" i="2"/>
  <c r="BZ60" i="2"/>
  <c r="BY55" i="2"/>
  <c r="BZ65" i="2"/>
  <c r="BX66" i="2"/>
  <c r="BY76" i="2"/>
  <c r="BZ85" i="2"/>
  <c r="BX63" i="2"/>
  <c r="BX54" i="2"/>
  <c r="BX62" i="2"/>
  <c r="BX72" i="2"/>
  <c r="BX82" i="2"/>
  <c r="BX83" i="2"/>
  <c r="BZ57" i="2"/>
  <c r="BZ49" i="2"/>
  <c r="BZ69" i="2"/>
  <c r="BZ84" i="2"/>
  <c r="BX69" i="2"/>
  <c r="BY61" i="2"/>
  <c r="BX81" i="2"/>
  <c r="BY73" i="2"/>
  <c r="BZ71" i="2"/>
  <c r="BY75" i="2"/>
  <c r="BY59" i="2"/>
  <c r="BY80" i="2"/>
  <c r="BX59" i="2"/>
  <c r="BX64" i="2"/>
  <c r="BZ70" i="2"/>
  <c r="BY52" i="2"/>
  <c r="BX65" i="2"/>
  <c r="BX74" i="2"/>
  <c r="BZ67" i="2"/>
  <c r="BY68" i="2"/>
  <c r="BX67" i="2"/>
  <c r="BY54" i="2"/>
  <c r="BY50" i="2"/>
  <c r="BY72" i="2"/>
  <c r="BZ62" i="2"/>
  <c r="BY64" i="2"/>
  <c r="BY79" i="2"/>
  <c r="BZ80" i="2"/>
  <c r="BZ56" i="2"/>
  <c r="BY57" i="2"/>
  <c r="BY53" i="2"/>
  <c r="BZ61" i="2"/>
  <c r="BZ81" i="2"/>
  <c r="BY51" i="2"/>
  <c r="BY63" i="2"/>
  <c r="BX75" i="2"/>
  <c r="BY66" i="2"/>
  <c r="BY69" i="2"/>
  <c r="BY70" i="2"/>
  <c r="BZ55" i="2"/>
  <c r="BX70" i="2"/>
  <c r="BZ53" i="2"/>
  <c r="BX84" i="2"/>
  <c r="BY58" i="2"/>
  <c r="BX60" i="2"/>
  <c r="BX49" i="2"/>
  <c r="BX73" i="2"/>
  <c r="BZ50" i="2"/>
  <c r="BZ72" i="2"/>
  <c r="BX85" i="2"/>
  <c r="BZ64" i="2"/>
  <c r="BX79" i="2"/>
  <c r="BX53" i="2"/>
  <c r="BZ82" i="2"/>
  <c r="BX56" i="2"/>
  <c r="BY83" i="2"/>
  <c r="BZ51" i="2"/>
  <c r="BZ52" i="2"/>
  <c r="BZ54" i="2"/>
  <c r="BZ66" i="2"/>
  <c r="BX55" i="2"/>
  <c r="BZ68" i="2"/>
  <c r="BY78" i="2"/>
  <c r="BZ76" i="2"/>
  <c r="BU65" i="2"/>
  <c r="BW58" i="2"/>
  <c r="BW50" i="2"/>
  <c r="BS79" i="2"/>
  <c r="BU77" i="2"/>
  <c r="BU55" i="2"/>
  <c r="BV85" i="2"/>
  <c r="BW84" i="2"/>
  <c r="BV70" i="2"/>
  <c r="BW62" i="2"/>
  <c r="BT64" i="2"/>
  <c r="BW72" i="2"/>
  <c r="BW66" i="2"/>
  <c r="BV84" i="2"/>
  <c r="BU68" i="2"/>
  <c r="BV54" i="2"/>
  <c r="BV62" i="2"/>
  <c r="BW63" i="2"/>
  <c r="BW56" i="2"/>
  <c r="BV61" i="2"/>
  <c r="BT54" i="2"/>
  <c r="BU58" i="2"/>
  <c r="BW70" i="2"/>
  <c r="BU81" i="2"/>
  <c r="BW57" i="2"/>
  <c r="BT49" i="2"/>
  <c r="BW83" i="2"/>
  <c r="BW78" i="2"/>
  <c r="BS85" i="2"/>
  <c r="BV74" i="2"/>
  <c r="BW59" i="2"/>
  <c r="BU76" i="2"/>
  <c r="BV72" i="2"/>
  <c r="BV66" i="2"/>
  <c r="BT56" i="2"/>
  <c r="BW49" i="2"/>
  <c r="BV69" i="2"/>
  <c r="BS66" i="2"/>
  <c r="BU61" i="2"/>
  <c r="BS71" i="2"/>
  <c r="BS52" i="2"/>
  <c r="BS60" i="2"/>
  <c r="BT51" i="2"/>
  <c r="BU79" i="2"/>
  <c r="BU54" i="2"/>
  <c r="BT61" i="2"/>
  <c r="BU72" i="2"/>
  <c r="BV64" i="2"/>
  <c r="BV79" i="2"/>
  <c r="BW71" i="2"/>
  <c r="BU71" i="2"/>
  <c r="BU66" i="2"/>
  <c r="BT63" i="2"/>
  <c r="BU80" i="2"/>
  <c r="BS72" i="2"/>
  <c r="BS62" i="2"/>
  <c r="BV55" i="2"/>
  <c r="BW61" i="2"/>
  <c r="BW85" i="2"/>
  <c r="BU85" i="2"/>
  <c r="BT77" i="2"/>
  <c r="BV83" i="2"/>
  <c r="BS56" i="2"/>
  <c r="BW74" i="2"/>
  <c r="BT72" i="2"/>
  <c r="BU82" i="2"/>
  <c r="BT76" i="2"/>
  <c r="BU78" i="2"/>
  <c r="BW55" i="2"/>
  <c r="BT68" i="2"/>
  <c r="BU74" i="2"/>
  <c r="BT74" i="2"/>
  <c r="BW60" i="2"/>
  <c r="BT60" i="2"/>
  <c r="BV57" i="2"/>
  <c r="BW73" i="2"/>
  <c r="BU83" i="2"/>
  <c r="BS68" i="2"/>
  <c r="BW75" i="2"/>
  <c r="BV68" i="2"/>
  <c r="BW76" i="2"/>
  <c r="BW80" i="2"/>
  <c r="BS84" i="2"/>
  <c r="BS53" i="2"/>
  <c r="BT84" i="2"/>
  <c r="BS50" i="2"/>
  <c r="BT85" i="2"/>
  <c r="BT81" i="2"/>
  <c r="BT59" i="2"/>
  <c r="BS55" i="2"/>
  <c r="BV77" i="2"/>
  <c r="BT78" i="2"/>
  <c r="BV82" i="2"/>
  <c r="BV51" i="2"/>
  <c r="BS65" i="2"/>
  <c r="BT83" i="2"/>
  <c r="BS67" i="2"/>
  <c r="BV49" i="2"/>
  <c r="BS82" i="2"/>
  <c r="BS81" i="2"/>
  <c r="BT66" i="2"/>
  <c r="BU51" i="2"/>
  <c r="BS57" i="2"/>
  <c r="BS78" i="2"/>
  <c r="BT69" i="2"/>
  <c r="BS64" i="2"/>
  <c r="BW69" i="2"/>
  <c r="BT70" i="2"/>
  <c r="BT80" i="2"/>
  <c r="BS80" i="2"/>
  <c r="BS83" i="2"/>
  <c r="BS54" i="2"/>
  <c r="BS49" i="2"/>
  <c r="BW51" i="2"/>
  <c r="BU70" i="2"/>
  <c r="BT58" i="2"/>
  <c r="BW53" i="2"/>
  <c r="BT62" i="2"/>
  <c r="BS75" i="2"/>
  <c r="BV56" i="2"/>
  <c r="BS63" i="2"/>
  <c r="BS51" i="2"/>
  <c r="BS77" i="2"/>
  <c r="BW67" i="2"/>
  <c r="BS61" i="2"/>
  <c r="BT57" i="2"/>
  <c r="BU63" i="2"/>
  <c r="BV78" i="2"/>
  <c r="BV60" i="2"/>
  <c r="BS73" i="2"/>
  <c r="BU57" i="2"/>
  <c r="BU49" i="2"/>
  <c r="BW79" i="2"/>
  <c r="BV63" i="2"/>
  <c r="BV50" i="2"/>
  <c r="BW64" i="2"/>
  <c r="BW54" i="2"/>
  <c r="BU56" i="2"/>
  <c r="BU50" i="2"/>
  <c r="BW82" i="2"/>
  <c r="BU53" i="2"/>
  <c r="BV76" i="2"/>
  <c r="BS58" i="2"/>
  <c r="BW77" i="2"/>
  <c r="BU62" i="2"/>
  <c r="BT53" i="2"/>
  <c r="BU69" i="2"/>
  <c r="BS69" i="2"/>
  <c r="BT55" i="2"/>
  <c r="BW68" i="2"/>
  <c r="BU59" i="2"/>
  <c r="BV81" i="2"/>
  <c r="BT50" i="2"/>
  <c r="BU84" i="2"/>
  <c r="BU64" i="2"/>
  <c r="BS74" i="2"/>
  <c r="BT73" i="2"/>
  <c r="BU75" i="2"/>
  <c r="BW65" i="2"/>
  <c r="BV80" i="2"/>
  <c r="BV65" i="2"/>
  <c r="BU73" i="2"/>
  <c r="BT79" i="2"/>
  <c r="BT65" i="2"/>
  <c r="BT67" i="2"/>
  <c r="BU67" i="2"/>
  <c r="BV73" i="2"/>
  <c r="BS70" i="2"/>
  <c r="BV75" i="2"/>
  <c r="BU52" i="2"/>
  <c r="BT52" i="2"/>
  <c r="BV58" i="2"/>
  <c r="BS76" i="2"/>
  <c r="BV71" i="2"/>
  <c r="BT82" i="2"/>
  <c r="BV59" i="2"/>
  <c r="BW52" i="2"/>
  <c r="BU60" i="2"/>
  <c r="BT75" i="2"/>
  <c r="BV52" i="2"/>
  <c r="BS59" i="2"/>
  <c r="BV67" i="2"/>
  <c r="BV53" i="2"/>
  <c r="BW81" i="2"/>
  <c r="BT71" i="2"/>
  <c r="DN5" i="2" a="1"/>
  <c r="DN5" i="2"/>
  <c r="DS5" i="2" a="1"/>
  <c r="DS5" i="2"/>
  <c r="DQ5" i="2" a="1"/>
  <c r="DQ5" i="2"/>
  <c r="DR5" i="2" a="1"/>
  <c r="DR5" i="2"/>
  <c r="DO5" i="2" a="1"/>
  <c r="DO5" i="2"/>
  <c r="DM5" i="2" a="1"/>
  <c r="DM5" i="2"/>
  <c r="DP5" i="2" a="1"/>
  <c r="DP5" i="2"/>
  <c r="DT5" i="2" a="1"/>
  <c r="DT5" i="2"/>
  <c r="DS6" i="2" a="1"/>
  <c r="DS6" i="2"/>
  <c r="DN6" i="2" a="1"/>
  <c r="DN6" i="2"/>
  <c r="DQ6" i="2" a="1"/>
  <c r="DQ6" i="2"/>
  <c r="DM6" i="2" a="1"/>
  <c r="DM6" i="2"/>
  <c r="DR6" i="2" a="1"/>
  <c r="DR6" i="2"/>
  <c r="DP6" i="2" a="1"/>
  <c r="DP6" i="2"/>
  <c r="DT6" i="2" a="1"/>
  <c r="DT6" i="2"/>
  <c r="DO6" i="2" a="1"/>
  <c r="DO6" i="2"/>
  <c r="DQ7" i="2" a="1"/>
  <c r="DQ7" i="2"/>
  <c r="DN7" i="2" a="1"/>
  <c r="DN7" i="2"/>
  <c r="DS7" i="2" a="1"/>
  <c r="DS7" i="2"/>
  <c r="DM7" i="2" a="1"/>
  <c r="DM7" i="2"/>
  <c r="DR7" i="2" a="1"/>
  <c r="DR7" i="2"/>
  <c r="DO7" i="2" a="1"/>
  <c r="DO7" i="2"/>
  <c r="DP7" i="2" a="1"/>
  <c r="DP7" i="2"/>
  <c r="DT7" i="2" a="1"/>
  <c r="DT7" i="2"/>
  <c r="DQ8" i="2" a="1"/>
  <c r="DQ8" i="2"/>
  <c r="DN8" i="2" a="1"/>
  <c r="DN8" i="2"/>
  <c r="DS8" i="2" a="1"/>
  <c r="DS8" i="2"/>
  <c r="DR8" i="2" a="1"/>
  <c r="DR8" i="2"/>
  <c r="DO8" i="2" a="1"/>
  <c r="DO8" i="2"/>
  <c r="DM8" i="2" a="1"/>
  <c r="DM8" i="2"/>
  <c r="DP8" i="2" a="1"/>
  <c r="DP8" i="2"/>
  <c r="DT8" i="2" a="1"/>
  <c r="DT8" i="2"/>
  <c r="DN9" i="2" a="1"/>
  <c r="DN9" i="2"/>
  <c r="DS9" i="2" a="1"/>
  <c r="DS9" i="2"/>
  <c r="DQ9" i="2" a="1"/>
  <c r="DQ9" i="2"/>
  <c r="DP9" i="2" a="1"/>
  <c r="DP9" i="2"/>
  <c r="DM9" i="2" a="1"/>
  <c r="DM9" i="2"/>
  <c r="DT9" i="2" a="1"/>
  <c r="DT9" i="2"/>
  <c r="DR9" i="2" a="1"/>
  <c r="DR9" i="2"/>
  <c r="DO9" i="2" a="1"/>
  <c r="DO9" i="2"/>
  <c r="DQ10" i="2" a="1"/>
  <c r="DQ10" i="2"/>
  <c r="DS10" i="2" a="1"/>
  <c r="DS10" i="2"/>
  <c r="DN10" i="2" a="1"/>
  <c r="DN10" i="2"/>
  <c r="DP10" i="2" a="1"/>
  <c r="DP10" i="2"/>
  <c r="DT10" i="2" a="1"/>
  <c r="DT10" i="2"/>
  <c r="DR10" i="2" a="1"/>
  <c r="DR10" i="2"/>
  <c r="DO10" i="2" a="1"/>
  <c r="DO10" i="2"/>
  <c r="DM10" i="2" a="1"/>
  <c r="DM10" i="2"/>
  <c r="DQ11" i="2" a="1"/>
  <c r="DQ11" i="2"/>
  <c r="DN11" i="2" a="1"/>
  <c r="DN11" i="2"/>
  <c r="DS11" i="2" a="1"/>
  <c r="DS11" i="2"/>
  <c r="DM11" i="2" a="1"/>
  <c r="DM11" i="2"/>
  <c r="DP11" i="2" a="1"/>
  <c r="DP11" i="2"/>
  <c r="DO11" i="2" a="1"/>
  <c r="DO11" i="2"/>
  <c r="DT11" i="2" a="1"/>
  <c r="DT11" i="2"/>
  <c r="DR11" i="2" a="1"/>
  <c r="DR11" i="2"/>
  <c r="DQ12" i="2" a="1"/>
  <c r="DQ12" i="2"/>
  <c r="DN12" i="2" a="1"/>
  <c r="DN12" i="2"/>
  <c r="DS12" i="2" a="1"/>
  <c r="DS12" i="2"/>
  <c r="DM12" i="2" a="1"/>
  <c r="DM12" i="2"/>
  <c r="DP12" i="2" a="1"/>
  <c r="DP12" i="2"/>
  <c r="DR12" i="2" a="1"/>
  <c r="DR12" i="2"/>
  <c r="DO12" i="2" a="1"/>
  <c r="DO12" i="2"/>
  <c r="DT12" i="2" a="1"/>
  <c r="DT12" i="2"/>
  <c r="DQ13" i="2" a="1"/>
  <c r="DQ13" i="2"/>
  <c r="DN13" i="2" a="1"/>
  <c r="DN13" i="2"/>
  <c r="DS13" i="2" a="1"/>
  <c r="DS13" i="2"/>
  <c r="DM13" i="2" a="1"/>
  <c r="DM13" i="2"/>
  <c r="DR13" i="2" a="1"/>
  <c r="DR13" i="2"/>
  <c r="DP13" i="2" a="1"/>
  <c r="DP13" i="2"/>
  <c r="DO13" i="2" a="1"/>
  <c r="DO13" i="2"/>
  <c r="DT13" i="2" a="1"/>
  <c r="DT13" i="2"/>
  <c r="DQ14" i="2" a="1"/>
  <c r="DQ14" i="2"/>
  <c r="DN14" i="2" a="1"/>
  <c r="DN14" i="2"/>
  <c r="DS14" i="2" a="1"/>
  <c r="DS14" i="2"/>
  <c r="DM14" i="2" a="1"/>
  <c r="DM14" i="2"/>
  <c r="DR14" i="2" a="1"/>
  <c r="DR14" i="2"/>
  <c r="DO14" i="2" a="1"/>
  <c r="DO14" i="2"/>
  <c r="DP14" i="2" a="1"/>
  <c r="DP14" i="2"/>
  <c r="DT14" i="2" a="1"/>
  <c r="DT14" i="2"/>
  <c r="DS15" i="2" a="1"/>
  <c r="DS15" i="2"/>
  <c r="DN15" i="2" a="1"/>
  <c r="DN15" i="2"/>
  <c r="DQ15" i="2" a="1"/>
  <c r="DQ15" i="2"/>
  <c r="DR15" i="2" a="1"/>
  <c r="DR15" i="2"/>
  <c r="DO15" i="2" a="1"/>
  <c r="DO15" i="2"/>
  <c r="DM15" i="2" a="1"/>
  <c r="DM15" i="2"/>
  <c r="DT15" i="2" a="1"/>
  <c r="DT15" i="2"/>
  <c r="DP15" i="2" a="1"/>
  <c r="DP15" i="2"/>
  <c r="DN16" i="2" a="1"/>
  <c r="DN16" i="2"/>
  <c r="DQ16" i="2" a="1"/>
  <c r="DQ16" i="2"/>
  <c r="DS16" i="2" a="1"/>
  <c r="DS16" i="2"/>
  <c r="DO16" i="2" a="1"/>
  <c r="DO16" i="2"/>
  <c r="DM16" i="2" a="1"/>
  <c r="DM16" i="2"/>
  <c r="DT16" i="2" a="1"/>
  <c r="DT16" i="2"/>
  <c r="DR16" i="2" a="1"/>
  <c r="DR16" i="2"/>
  <c r="DP16" i="2" a="1"/>
  <c r="DP16" i="2"/>
  <c r="DN17" i="2" a="1"/>
  <c r="DN17" i="2"/>
  <c r="DS17" i="2" a="1"/>
  <c r="DS17" i="2"/>
  <c r="DQ17" i="2" a="1"/>
  <c r="DQ17" i="2"/>
  <c r="DP17" i="2" a="1"/>
  <c r="DP17" i="2"/>
  <c r="DM17" i="2" a="1"/>
  <c r="DM17" i="2"/>
  <c r="DO17" i="2" a="1"/>
  <c r="DO17" i="2"/>
  <c r="DT17" i="2" a="1"/>
  <c r="DT17" i="2"/>
  <c r="DR17" i="2" a="1"/>
  <c r="DR17" i="2"/>
  <c r="DN18" i="2" a="1"/>
  <c r="DN18" i="2"/>
  <c r="DS18" i="2" a="1"/>
  <c r="DS18" i="2"/>
  <c r="DQ18" i="2" a="1"/>
  <c r="DQ18" i="2"/>
  <c r="DP18" i="2" a="1"/>
  <c r="DP18" i="2"/>
  <c r="DT18" i="2" a="1"/>
  <c r="DT18" i="2"/>
  <c r="DM18" i="2" a="1"/>
  <c r="DM18" i="2"/>
  <c r="DR18" i="2" a="1"/>
  <c r="DR18" i="2"/>
  <c r="DO18" i="2" a="1"/>
  <c r="DO18" i="2"/>
  <c r="DS19" i="2" a="1"/>
  <c r="DS19" i="2"/>
  <c r="DQ19" i="2" a="1"/>
  <c r="DQ19" i="2"/>
  <c r="DN19" i="2" a="1"/>
  <c r="DN19" i="2"/>
  <c r="DP19" i="2" a="1"/>
  <c r="DP19" i="2"/>
  <c r="DR19" i="2" a="1"/>
  <c r="DR19" i="2"/>
  <c r="DT19" i="2" a="1"/>
  <c r="DT19" i="2"/>
  <c r="DM19" i="2" a="1"/>
  <c r="DM19" i="2"/>
  <c r="DO19" i="2" a="1"/>
  <c r="DO19" i="2"/>
  <c r="DS20" i="2" a="1"/>
  <c r="DS20" i="2"/>
  <c r="DQ20" i="2" a="1"/>
  <c r="DQ20" i="2"/>
  <c r="DN20" i="2" a="1"/>
  <c r="DN20" i="2"/>
  <c r="DP20" i="2" a="1"/>
  <c r="DP20" i="2"/>
  <c r="DM20" i="2" a="1"/>
  <c r="DM20" i="2"/>
  <c r="DO20" i="2" a="1"/>
  <c r="DO20" i="2"/>
  <c r="DR20" i="2" a="1"/>
  <c r="DR20" i="2"/>
  <c r="DT20" i="2" a="1"/>
  <c r="DT20" i="2"/>
  <c r="DN21" i="2" a="1"/>
  <c r="DN21" i="2"/>
  <c r="DQ21" i="2" a="1"/>
  <c r="DQ21" i="2"/>
  <c r="DS21" i="2" a="1"/>
  <c r="DS21" i="2"/>
  <c r="DO21" i="2" a="1"/>
  <c r="DO21" i="2"/>
  <c r="DR21" i="2" a="1"/>
  <c r="DR21" i="2"/>
  <c r="DP21" i="2" a="1"/>
  <c r="DP21" i="2"/>
  <c r="DM21" i="2" a="1"/>
  <c r="DM21" i="2"/>
  <c r="DT21" i="2" a="1"/>
  <c r="DT21" i="2"/>
  <c r="DN22" i="2" a="1"/>
  <c r="DN22" i="2"/>
  <c r="DQ22" i="2" a="1"/>
  <c r="DQ22" i="2"/>
  <c r="DS22" i="2" a="1"/>
  <c r="DS22" i="2"/>
  <c r="DM22" i="2" a="1"/>
  <c r="DM22" i="2"/>
  <c r="DR22" i="2" a="1"/>
  <c r="DR22" i="2"/>
  <c r="DT22" i="2" a="1"/>
  <c r="DT22" i="2"/>
  <c r="DP22" i="2" a="1"/>
  <c r="DP22" i="2"/>
  <c r="DO22" i="2" a="1"/>
  <c r="DO22" i="2"/>
  <c r="DQ23" i="2" a="1"/>
  <c r="DQ23" i="2"/>
  <c r="DS23" i="2" a="1"/>
  <c r="DS23" i="2"/>
  <c r="DN23" i="2" a="1"/>
  <c r="DN23" i="2"/>
  <c r="DP23" i="2" a="1"/>
  <c r="DP23" i="2"/>
  <c r="DM23" i="2" a="1"/>
  <c r="DM23" i="2"/>
  <c r="DO23" i="2" a="1"/>
  <c r="DO23" i="2"/>
  <c r="DR23" i="2" a="1"/>
  <c r="DR23" i="2"/>
  <c r="DT23" i="2" a="1"/>
  <c r="DT23" i="2"/>
  <c r="DS24" i="2" a="1"/>
  <c r="DS24" i="2"/>
  <c r="DQ24" i="2" a="1"/>
  <c r="DQ24" i="2"/>
  <c r="DN24" i="2" a="1"/>
  <c r="DN24" i="2"/>
  <c r="DT24" i="2" a="1"/>
  <c r="DT24" i="2"/>
  <c r="DR24" i="2" a="1"/>
  <c r="DR24" i="2"/>
  <c r="DP24" i="2" a="1"/>
  <c r="DP24" i="2"/>
  <c r="DO24" i="2" a="1"/>
  <c r="DO24" i="2"/>
  <c r="DM24" i="2" a="1"/>
  <c r="DM24" i="2"/>
  <c r="DS25" i="2" a="1"/>
  <c r="DS25" i="2"/>
  <c r="DQ25" i="2" a="1"/>
  <c r="DQ25" i="2"/>
  <c r="DN25" i="2" a="1"/>
  <c r="DN25" i="2"/>
  <c r="DR25" i="2" a="1"/>
  <c r="DR25" i="2"/>
  <c r="DM25" i="2" a="1"/>
  <c r="DM25" i="2"/>
  <c r="DO25" i="2" a="1"/>
  <c r="DO25" i="2"/>
  <c r="DT25" i="2" a="1"/>
  <c r="DT25" i="2"/>
  <c r="DP25" i="2" a="1"/>
  <c r="DP25" i="2"/>
  <c r="DQ26" i="2" a="1"/>
  <c r="DQ26" i="2"/>
  <c r="DN26" i="2" a="1"/>
  <c r="DN26" i="2"/>
  <c r="DS26" i="2" a="1"/>
  <c r="DS26" i="2"/>
  <c r="DT26" i="2" a="1"/>
  <c r="DT26" i="2"/>
  <c r="DP26" i="2" a="1"/>
  <c r="DP26" i="2"/>
  <c r="DR26" i="2" a="1"/>
  <c r="DR26" i="2"/>
  <c r="DO26" i="2" a="1"/>
  <c r="DO26" i="2"/>
  <c r="DM26" i="2" a="1"/>
  <c r="DM26" i="2"/>
  <c r="DQ27" i="2" a="1"/>
  <c r="DQ27" i="2"/>
  <c r="DN27" i="2" a="1"/>
  <c r="DN27" i="2"/>
  <c r="DS27" i="2" a="1"/>
  <c r="DS27" i="2"/>
  <c r="DP27" i="2" a="1"/>
  <c r="DP27" i="2"/>
  <c r="DM27" i="2" a="1"/>
  <c r="DM27" i="2"/>
  <c r="DT27" i="2" a="1"/>
  <c r="DT27" i="2"/>
  <c r="DR27" i="2" a="1"/>
  <c r="DR27" i="2"/>
  <c r="DO27" i="2" a="1"/>
  <c r="DO27" i="2"/>
  <c r="DS28" i="2" a="1"/>
  <c r="DS28" i="2"/>
  <c r="DQ28" i="2" a="1"/>
  <c r="DQ28" i="2"/>
  <c r="DN28" i="2" a="1"/>
  <c r="DN28" i="2"/>
  <c r="DP28" i="2" a="1"/>
  <c r="DP28" i="2"/>
  <c r="DM28" i="2" a="1"/>
  <c r="DM28" i="2"/>
  <c r="DT28" i="2" a="1"/>
  <c r="DT28" i="2"/>
  <c r="DR28" i="2" a="1"/>
  <c r="DR28" i="2"/>
  <c r="DO28" i="2" a="1"/>
  <c r="DO28" i="2"/>
  <c r="DQ29" i="2" a="1"/>
  <c r="DQ29" i="2"/>
  <c r="DN29" i="2" a="1"/>
  <c r="DN29" i="2"/>
  <c r="DS29" i="2" a="1"/>
  <c r="DS29" i="2"/>
  <c r="DR29" i="2" a="1"/>
  <c r="DR29" i="2"/>
  <c r="DP29" i="2" a="1"/>
  <c r="DP29" i="2"/>
  <c r="DM29" i="2" a="1"/>
  <c r="DM29" i="2"/>
  <c r="DT29" i="2" a="1"/>
  <c r="DT29" i="2"/>
  <c r="DO29" i="2" a="1"/>
  <c r="DO29" i="2"/>
  <c r="DQ30" i="2" a="1"/>
  <c r="DQ30" i="2"/>
  <c r="DN30" i="2" a="1"/>
  <c r="DN30" i="2"/>
  <c r="DS30" i="2" a="1"/>
  <c r="DS30" i="2"/>
  <c r="DP30" i="2" a="1"/>
  <c r="DP30" i="2"/>
  <c r="DM30" i="2" a="1"/>
  <c r="DM30" i="2"/>
  <c r="DO30" i="2" a="1"/>
  <c r="DO30" i="2"/>
  <c r="DR30" i="2" a="1"/>
  <c r="DR30" i="2"/>
  <c r="DT30" i="2" a="1"/>
  <c r="DT30" i="2"/>
  <c r="DS31" i="2" a="1"/>
  <c r="DS31" i="2"/>
  <c r="DN31" i="2" a="1"/>
  <c r="DN31" i="2"/>
  <c r="DQ31" i="2" a="1"/>
  <c r="DQ31" i="2"/>
  <c r="DM31" i="2" a="1"/>
  <c r="DM31" i="2"/>
  <c r="DR31" i="2" a="1"/>
  <c r="DR31" i="2"/>
  <c r="DO31" i="2" a="1"/>
  <c r="DO31" i="2"/>
  <c r="DP31" i="2" a="1"/>
  <c r="DP31" i="2"/>
  <c r="DT31" i="2" a="1"/>
  <c r="DT31" i="2"/>
  <c r="DS32" i="2" a="1"/>
  <c r="DS32" i="2"/>
  <c r="DQ32" i="2" a="1"/>
  <c r="DQ32" i="2"/>
  <c r="DN32" i="2" a="1"/>
  <c r="DN32" i="2"/>
  <c r="DT32" i="2" a="1"/>
  <c r="DT32" i="2"/>
  <c r="DM32" i="2" a="1"/>
  <c r="DM32" i="2"/>
  <c r="DR32" i="2" a="1"/>
  <c r="DR32" i="2"/>
  <c r="DO32" i="2" a="1"/>
  <c r="DO32" i="2"/>
  <c r="DP32" i="2" a="1"/>
  <c r="DP32" i="2"/>
  <c r="DN33" i="2" a="1"/>
  <c r="DN33" i="2"/>
  <c r="DS33" i="2" a="1"/>
  <c r="DS33" i="2"/>
  <c r="DQ33" i="2" a="1"/>
  <c r="DQ33" i="2"/>
  <c r="DP33" i="2" a="1"/>
  <c r="DP33" i="2"/>
  <c r="DT33" i="2" a="1"/>
  <c r="DT33" i="2"/>
  <c r="DR33" i="2" a="1"/>
  <c r="DR33" i="2"/>
  <c r="DO33" i="2" a="1"/>
  <c r="DO33" i="2"/>
  <c r="DM33" i="2" a="1"/>
  <c r="DM33" i="2"/>
  <c r="DS34" i="2" a="1"/>
  <c r="DS34" i="2"/>
  <c r="DN34" i="2" a="1"/>
  <c r="DN34" i="2"/>
  <c r="DQ34" i="2" a="1"/>
  <c r="DQ34" i="2"/>
  <c r="DT34" i="2" a="1"/>
  <c r="DT34" i="2"/>
  <c r="DP34" i="2" a="1"/>
  <c r="DP34" i="2"/>
  <c r="DR34" i="2" a="1"/>
  <c r="DR34" i="2"/>
  <c r="DO34" i="2" a="1"/>
  <c r="DO34" i="2"/>
  <c r="DM34" i="2" a="1"/>
  <c r="DM34" i="2"/>
  <c r="DQ35" i="2" a="1"/>
  <c r="DQ35" i="2"/>
  <c r="DS35" i="2" a="1"/>
  <c r="DS35" i="2"/>
  <c r="DN35" i="2" a="1"/>
  <c r="DN35" i="2"/>
  <c r="DR35" i="2" a="1"/>
  <c r="DR35" i="2"/>
  <c r="DP35" i="2" a="1"/>
  <c r="DP35" i="2"/>
  <c r="DM35" i="2" a="1"/>
  <c r="DM35" i="2"/>
  <c r="DO35" i="2" a="1"/>
  <c r="DO35" i="2"/>
  <c r="DT35" i="2" a="1"/>
  <c r="DT35" i="2"/>
  <c r="DN36" i="2" a="1"/>
  <c r="DN36" i="2"/>
  <c r="DS36" i="2" a="1"/>
  <c r="DS36" i="2"/>
  <c r="DQ36" i="2" a="1"/>
  <c r="DQ36" i="2"/>
  <c r="DP36" i="2" a="1"/>
  <c r="DP36" i="2"/>
  <c r="DT36" i="2" a="1"/>
  <c r="DT36" i="2"/>
  <c r="DM36" i="2" a="1"/>
  <c r="DM36" i="2"/>
  <c r="DR36" i="2" a="1"/>
  <c r="DR36" i="2"/>
  <c r="DO36" i="2" a="1"/>
  <c r="DO36" i="2"/>
  <c r="DN37" i="2" a="1"/>
  <c r="DN37" i="2"/>
  <c r="DS37" i="2" a="1"/>
  <c r="DS37" i="2"/>
  <c r="DQ37" i="2" a="1"/>
  <c r="DQ37" i="2"/>
  <c r="DM37" i="2" a="1"/>
  <c r="DM37" i="2"/>
  <c r="DP37" i="2" a="1"/>
  <c r="DP37" i="2"/>
  <c r="DR37" i="2" a="1"/>
  <c r="DR37" i="2"/>
  <c r="DO37" i="2" a="1"/>
  <c r="DO37" i="2"/>
  <c r="DT37" i="2" a="1"/>
  <c r="DT37" i="2"/>
  <c r="DS38" i="2" a="1"/>
  <c r="DS38" i="2"/>
  <c r="DQ38" i="2" a="1"/>
  <c r="DQ38" i="2"/>
  <c r="DN38" i="2" a="1"/>
  <c r="DN38" i="2"/>
  <c r="DT38" i="2" a="1"/>
  <c r="DT38" i="2"/>
  <c r="DM38" i="2" a="1"/>
  <c r="DM38" i="2"/>
  <c r="DP38" i="2" a="1"/>
  <c r="DP38" i="2"/>
  <c r="DO38" i="2" a="1"/>
  <c r="DO38" i="2"/>
  <c r="DR38" i="2" a="1"/>
  <c r="DR38" i="2"/>
  <c r="DN39" i="2" a="1"/>
  <c r="DN39" i="2"/>
  <c r="DQ39" i="2" a="1"/>
  <c r="DQ39" i="2"/>
  <c r="DS39" i="2" a="1"/>
  <c r="DS39" i="2"/>
  <c r="DR39" i="2" a="1"/>
  <c r="DR39" i="2"/>
  <c r="DO39" i="2" a="1"/>
  <c r="DO39" i="2"/>
  <c r="DM39" i="2" a="1"/>
  <c r="DM39" i="2"/>
  <c r="DP39" i="2" a="1"/>
  <c r="DP39" i="2"/>
  <c r="DT39" i="2" a="1"/>
  <c r="DT39" i="2"/>
  <c r="DQ40" i="2" a="1"/>
  <c r="DQ40" i="2"/>
  <c r="DS40" i="2" a="1"/>
  <c r="DS40" i="2"/>
  <c r="DN40" i="2" a="1"/>
  <c r="DN40" i="2"/>
  <c r="DM40" i="2" a="1"/>
  <c r="DM40" i="2"/>
  <c r="DR40" i="2" a="1"/>
  <c r="DR40" i="2"/>
  <c r="DO40" i="2" a="1"/>
  <c r="DO40" i="2"/>
  <c r="DT40" i="2" a="1"/>
  <c r="DT40" i="2"/>
  <c r="DP40" i="2" a="1"/>
  <c r="DP40" i="2"/>
  <c r="DS41" i="2" a="1"/>
  <c r="DS41" i="2"/>
  <c r="DQ41" i="2" a="1"/>
  <c r="DQ41" i="2"/>
  <c r="DN41" i="2" a="1"/>
  <c r="DN41" i="2"/>
  <c r="DM41" i="2" a="1"/>
  <c r="DM41" i="2"/>
  <c r="DP41" i="2" a="1"/>
  <c r="DP41" i="2"/>
  <c r="DR41" i="2" a="1"/>
  <c r="DR41" i="2"/>
  <c r="DO41" i="2" a="1"/>
  <c r="DO41" i="2"/>
  <c r="DT41" i="2" a="1"/>
  <c r="DT41" i="2"/>
  <c r="DS42" i="2" a="1"/>
  <c r="DS42" i="2"/>
  <c r="DN42" i="2" a="1"/>
  <c r="DN42" i="2"/>
  <c r="DQ42" i="2" a="1"/>
  <c r="DQ42" i="2"/>
  <c r="DP42" i="2" a="1"/>
  <c r="DP42" i="2"/>
  <c r="DM42" i="2" a="1"/>
  <c r="DM42" i="2"/>
  <c r="DO42" i="2" a="1"/>
  <c r="DO42" i="2"/>
  <c r="DR42" i="2" a="1"/>
  <c r="DR42" i="2"/>
  <c r="DT42" i="2" a="1"/>
  <c r="DT42" i="2"/>
  <c r="DS43" i="2" a="1"/>
  <c r="DS43" i="2"/>
  <c r="DN43" i="2" a="1"/>
  <c r="DN43" i="2"/>
  <c r="DQ43" i="2" a="1"/>
  <c r="DQ43" i="2"/>
  <c r="DP43" i="2" a="1"/>
  <c r="DP43" i="2"/>
  <c r="DT43" i="2" a="1"/>
  <c r="DT43" i="2"/>
  <c r="DM43" i="2" a="1"/>
  <c r="DM43" i="2"/>
  <c r="DO43" i="2" a="1"/>
  <c r="DO43" i="2"/>
  <c r="DR43" i="2" a="1"/>
  <c r="DR43" i="2"/>
  <c r="DS44" i="2" a="1"/>
  <c r="DS44" i="2"/>
  <c r="DQ44" i="2" a="1"/>
  <c r="DQ44" i="2"/>
  <c r="DN44" i="2" a="1"/>
  <c r="DN44" i="2"/>
  <c r="DP44" i="2" a="1"/>
  <c r="DP44" i="2"/>
  <c r="DR44" i="2" a="1"/>
  <c r="DR44" i="2"/>
  <c r="DM44" i="2" a="1"/>
  <c r="DM44" i="2"/>
  <c r="DT44" i="2" a="1"/>
  <c r="DT44" i="2"/>
  <c r="DO44" i="2" a="1"/>
  <c r="DO44" i="2"/>
  <c r="DQ45" i="2" a="1"/>
  <c r="DQ45" i="2"/>
  <c r="DN45" i="2" a="1"/>
  <c r="DN45" i="2"/>
  <c r="DS45" i="2" a="1"/>
  <c r="DS45" i="2"/>
  <c r="DR45" i="2" a="1"/>
  <c r="DR45" i="2"/>
  <c r="DP45" i="2" a="1"/>
  <c r="DP45" i="2"/>
  <c r="DO45" i="2" a="1"/>
  <c r="DO45" i="2"/>
  <c r="DT45" i="2" a="1"/>
  <c r="DT45" i="2"/>
  <c r="DM45" i="2" a="1"/>
  <c r="DM45" i="2"/>
  <c r="DN46" i="2" a="1"/>
  <c r="DN46" i="2"/>
  <c r="DQ46" i="2" a="1"/>
  <c r="DQ46" i="2"/>
  <c r="DS46" i="2" a="1"/>
  <c r="DS46" i="2"/>
  <c r="DM46" i="2" a="1"/>
  <c r="DM46" i="2"/>
  <c r="DO46" i="2" a="1"/>
  <c r="DO46" i="2"/>
  <c r="DP46" i="2" a="1"/>
  <c r="DP46" i="2"/>
  <c r="DR46" i="2" a="1"/>
  <c r="DR46" i="2"/>
  <c r="DT46" i="2" a="1"/>
  <c r="DT46" i="2"/>
  <c r="DS47" i="2" a="1"/>
  <c r="DS47" i="2"/>
  <c r="DN47" i="2" a="1"/>
  <c r="DN47" i="2"/>
  <c r="DQ47" i="2" a="1"/>
  <c r="DQ47" i="2"/>
  <c r="DM47" i="2" a="1"/>
  <c r="DM47" i="2"/>
  <c r="DR47" i="2" a="1"/>
  <c r="DR47" i="2"/>
  <c r="DT47" i="2" a="1"/>
  <c r="DT47" i="2"/>
  <c r="DP47" i="2" a="1"/>
  <c r="DP47" i="2"/>
  <c r="DO47" i="2" a="1"/>
  <c r="DO47" i="2"/>
  <c r="DS48" i="2" a="1"/>
  <c r="DS48" i="2"/>
  <c r="DQ48" i="2" a="1"/>
  <c r="DQ48" i="2"/>
  <c r="DN48" i="2" a="1"/>
  <c r="DN48" i="2"/>
  <c r="DR48" i="2" a="1"/>
  <c r="DR48" i="2"/>
  <c r="DT48" i="2" a="1"/>
  <c r="DT48" i="2"/>
  <c r="DM48" i="2" a="1"/>
  <c r="DM48" i="2"/>
  <c r="DO48" i="2" a="1"/>
  <c r="DO48" i="2"/>
  <c r="DP48" i="2" a="1"/>
  <c r="DP48" i="2"/>
  <c r="DS49" i="2" a="1"/>
  <c r="DS49" i="2"/>
  <c r="DQ49" i="2" a="1"/>
  <c r="DQ49" i="2"/>
  <c r="DN49" i="2" a="1"/>
  <c r="DN49" i="2"/>
  <c r="DP49" i="2" a="1"/>
  <c r="DP49" i="2"/>
  <c r="DT49" i="2" a="1"/>
  <c r="DT49" i="2"/>
  <c r="DM49" i="2" a="1"/>
  <c r="DM49" i="2"/>
  <c r="DR49" i="2" a="1"/>
  <c r="DR49" i="2"/>
  <c r="DO49" i="2" a="1"/>
  <c r="DO49" i="2"/>
  <c r="DS50" i="2" a="1"/>
  <c r="DS50" i="2"/>
  <c r="DN50" i="2" a="1"/>
  <c r="DN50" i="2"/>
  <c r="DQ50" i="2" a="1"/>
  <c r="DQ50" i="2"/>
  <c r="DP50" i="2" a="1"/>
  <c r="DP50" i="2"/>
  <c r="DM50" i="2" a="1"/>
  <c r="DM50" i="2"/>
  <c r="DR50" i="2" a="1"/>
  <c r="DR50" i="2"/>
  <c r="DT50" i="2" a="1"/>
  <c r="DT50" i="2"/>
  <c r="DO50" i="2" a="1"/>
  <c r="DO50" i="2"/>
  <c r="DN51" i="2" a="1"/>
  <c r="DN51" i="2"/>
  <c r="DQ51" i="2" a="1"/>
  <c r="DQ51" i="2"/>
  <c r="DS51" i="2" a="1"/>
  <c r="DS51" i="2"/>
  <c r="DP51" i="2" a="1"/>
  <c r="DP51" i="2"/>
  <c r="DM51" i="2" a="1"/>
  <c r="DM51" i="2"/>
  <c r="DO51" i="2" a="1"/>
  <c r="DO51" i="2"/>
  <c r="DT51" i="2" a="1"/>
  <c r="DT51" i="2"/>
  <c r="DR51" i="2" a="1"/>
  <c r="DR51" i="2"/>
  <c r="DN52" i="2" a="1"/>
  <c r="DN52" i="2"/>
  <c r="DQ52" i="2" a="1"/>
  <c r="DQ52" i="2"/>
  <c r="DS52" i="2" a="1"/>
  <c r="DS52" i="2"/>
  <c r="DP52" i="2" a="1"/>
  <c r="DP52" i="2"/>
  <c r="DR52" i="2" a="1"/>
  <c r="DR52" i="2"/>
  <c r="DM52" i="2" a="1"/>
  <c r="DM52" i="2"/>
  <c r="DT52" i="2" a="1"/>
  <c r="DT52" i="2"/>
  <c r="DO52" i="2" a="1"/>
  <c r="DO52" i="2"/>
  <c r="DQ53" i="2" a="1"/>
  <c r="DQ53" i="2"/>
  <c r="DS53" i="2" a="1"/>
  <c r="DS53" i="2"/>
  <c r="DN53" i="2" a="1"/>
  <c r="DN53" i="2"/>
  <c r="DP53" i="2" a="1"/>
  <c r="DP53" i="2"/>
  <c r="DR53" i="2" a="1"/>
  <c r="DR53" i="2"/>
  <c r="DT53" i="2" a="1"/>
  <c r="DT53" i="2"/>
  <c r="DM53" i="2" a="1"/>
  <c r="DM53" i="2"/>
  <c r="DO53" i="2" a="1"/>
  <c r="DO53" i="2"/>
  <c r="DS54" i="2" a="1"/>
  <c r="DS54" i="2"/>
  <c r="DQ54" i="2" a="1"/>
  <c r="DQ54" i="2"/>
  <c r="DN54" i="2" a="1"/>
  <c r="DN54" i="2"/>
  <c r="DP54" i="2" a="1"/>
  <c r="DP54" i="2"/>
  <c r="DR54" i="2" a="1"/>
  <c r="DR54" i="2"/>
  <c r="DM54" i="2" a="1"/>
  <c r="DM54" i="2"/>
  <c r="DT54" i="2" a="1"/>
  <c r="DT54" i="2"/>
  <c r="DO54" i="2" a="1"/>
  <c r="DO54" i="2"/>
  <c r="DS55" i="2" a="1"/>
  <c r="DS55" i="2"/>
  <c r="DN55" i="2" a="1"/>
  <c r="DN55" i="2"/>
  <c r="DQ55" i="2" a="1"/>
  <c r="DQ55" i="2"/>
  <c r="DP55" i="2" a="1"/>
  <c r="DP55" i="2"/>
  <c r="DT55" i="2" a="1"/>
  <c r="DT55" i="2"/>
  <c r="DO55" i="2" a="1"/>
  <c r="DO55" i="2"/>
  <c r="DM55" i="2" a="1"/>
  <c r="DM55" i="2"/>
  <c r="DR55" i="2" a="1"/>
  <c r="DR55" i="2"/>
  <c r="DN56" i="2" a="1"/>
  <c r="DN56" i="2"/>
  <c r="DP56" i="2" a="1"/>
  <c r="DP56" i="2"/>
  <c r="DS56" i="2" a="1"/>
  <c r="DS56" i="2"/>
  <c r="DQ56" i="2" a="1"/>
  <c r="DQ56" i="2"/>
  <c r="DT56" i="2" a="1"/>
  <c r="DT56" i="2"/>
  <c r="DR56" i="2" a="1"/>
  <c r="DR56" i="2"/>
  <c r="DM56" i="2" a="1"/>
  <c r="DM56" i="2"/>
  <c r="DO56" i="2" a="1"/>
  <c r="DO56" i="2"/>
  <c r="DP57" i="2" a="1"/>
  <c r="DP57" i="2"/>
  <c r="DQ57" i="2" a="1"/>
  <c r="DQ57" i="2"/>
  <c r="DS57" i="2" a="1"/>
  <c r="DS57" i="2"/>
  <c r="DN57" i="2" a="1"/>
  <c r="DN57" i="2"/>
  <c r="DM57" i="2" a="1"/>
  <c r="DM57" i="2"/>
  <c r="DT57" i="2" a="1"/>
  <c r="DT57" i="2"/>
  <c r="DR57" i="2" a="1"/>
  <c r="DR57" i="2"/>
  <c r="DO57" i="2" a="1"/>
  <c r="DO57" i="2"/>
  <c r="DS58" i="2" a="1"/>
  <c r="DS58" i="2"/>
  <c r="DQ58" i="2" a="1"/>
  <c r="DQ58" i="2"/>
  <c r="DP58" i="2" a="1"/>
  <c r="DP58" i="2"/>
  <c r="DN58" i="2" a="1"/>
  <c r="DN58" i="2"/>
  <c r="DT58" i="2" a="1"/>
  <c r="DT58" i="2"/>
  <c r="DO58" i="2" a="1"/>
  <c r="DO58" i="2"/>
  <c r="DM58" i="2" a="1"/>
  <c r="DM58" i="2"/>
  <c r="DR58" i="2" a="1"/>
  <c r="DR58" i="2"/>
  <c r="DP59" i="2" a="1"/>
  <c r="DP59" i="2"/>
  <c r="DN59" i="2" a="1"/>
  <c r="DN59" i="2"/>
  <c r="DQ59" i="2" a="1"/>
  <c r="DQ59" i="2"/>
  <c r="DS59" i="2" a="1"/>
  <c r="DS59" i="2"/>
  <c r="DM59" i="2" a="1"/>
  <c r="DM59" i="2"/>
  <c r="DR59" i="2" a="1"/>
  <c r="DR59" i="2"/>
  <c r="DO59" i="2" a="1"/>
  <c r="DO59" i="2"/>
  <c r="DT59" i="2" a="1"/>
  <c r="DT59" i="2"/>
  <c r="DN60" i="2" a="1"/>
  <c r="DN60" i="2"/>
  <c r="DP60" i="2" a="1"/>
  <c r="DP60" i="2"/>
  <c r="DQ60" i="2" a="1"/>
  <c r="DQ60" i="2"/>
  <c r="DS60" i="2" a="1"/>
  <c r="DS60" i="2"/>
  <c r="DM60" i="2" a="1"/>
  <c r="DM60" i="2"/>
  <c r="DR60" i="2" a="1"/>
  <c r="DR60" i="2"/>
  <c r="DO60" i="2" a="1"/>
  <c r="DO60" i="2"/>
  <c r="DT60" i="2" a="1"/>
  <c r="DT60" i="2"/>
  <c r="DQ61" i="2" a="1"/>
  <c r="DQ61" i="2"/>
  <c r="DN61" i="2" a="1"/>
  <c r="DN61" i="2"/>
  <c r="DP61" i="2" a="1"/>
  <c r="DP61" i="2"/>
  <c r="DS61" i="2" a="1"/>
  <c r="DS61" i="2"/>
  <c r="DT61" i="2" a="1"/>
  <c r="DT61" i="2"/>
  <c r="DM61" i="2" a="1"/>
  <c r="DM61" i="2"/>
  <c r="DR61" i="2" a="1"/>
  <c r="DR61" i="2"/>
  <c r="DO61" i="2" a="1"/>
  <c r="DO61" i="2"/>
  <c r="DS62" i="2" a="1"/>
  <c r="DS62" i="2"/>
  <c r="DP62" i="2" a="1"/>
  <c r="DP62" i="2"/>
  <c r="DN62" i="2" a="1"/>
  <c r="DN62" i="2"/>
  <c r="DQ62" i="2" a="1"/>
  <c r="DQ62" i="2"/>
  <c r="DM62" i="2" a="1"/>
  <c r="DM62" i="2"/>
  <c r="DR62" i="2" a="1"/>
  <c r="DR62" i="2"/>
  <c r="DO62" i="2" a="1"/>
  <c r="DO62" i="2"/>
  <c r="DT62" i="2" a="1"/>
  <c r="DT62" i="2"/>
  <c r="DP63" i="2" a="1"/>
  <c r="DP63" i="2"/>
  <c r="DQ63" i="2" a="1"/>
  <c r="DQ63" i="2"/>
  <c r="DS63" i="2" a="1"/>
  <c r="DS63" i="2"/>
  <c r="DN63" i="2" a="1"/>
  <c r="DN63" i="2"/>
  <c r="DR63" i="2" a="1"/>
  <c r="DR63" i="2"/>
  <c r="DO63" i="2" a="1"/>
  <c r="DO63" i="2"/>
  <c r="DM63" i="2" a="1"/>
  <c r="DM63" i="2"/>
  <c r="DT63" i="2" a="1"/>
  <c r="DT63" i="2"/>
  <c r="DS64" i="2" a="1"/>
  <c r="DS64" i="2"/>
  <c r="DN64" i="2" a="1"/>
  <c r="DN64" i="2"/>
  <c r="DP64" i="2" a="1"/>
  <c r="DP64" i="2"/>
  <c r="DQ64" i="2" a="1"/>
  <c r="DQ64" i="2"/>
  <c r="DT64" i="2" a="1"/>
  <c r="DT64" i="2"/>
  <c r="DM64" i="2" a="1"/>
  <c r="DM64" i="2"/>
  <c r="DR64" i="2" a="1"/>
  <c r="DR64" i="2"/>
  <c r="DO64" i="2" a="1"/>
  <c r="DO64" i="2"/>
  <c r="DS65" i="2" a="1"/>
  <c r="DS65" i="2"/>
  <c r="DP65" i="2" a="1"/>
  <c r="DP65" i="2"/>
  <c r="DQ65" i="2" a="1"/>
  <c r="DQ65" i="2"/>
  <c r="DN65" i="2" a="1"/>
  <c r="DN65" i="2"/>
  <c r="DT65" i="2" a="1"/>
  <c r="DT65" i="2"/>
  <c r="DM65" i="2" a="1"/>
  <c r="DM65" i="2"/>
  <c r="DO65" i="2" a="1"/>
  <c r="DO65" i="2"/>
  <c r="DR65" i="2" a="1"/>
  <c r="DR65" i="2"/>
  <c r="DQ66" i="2" a="1"/>
  <c r="DQ66" i="2"/>
  <c r="DN66" i="2" a="1"/>
  <c r="DN66" i="2"/>
  <c r="DS66" i="2" a="1"/>
  <c r="DS66" i="2"/>
  <c r="DP66" i="2" a="1"/>
  <c r="DP66" i="2"/>
  <c r="DO66" i="2" a="1"/>
  <c r="DO66" i="2"/>
  <c r="DT66" i="2" a="1"/>
  <c r="DT66" i="2"/>
  <c r="DM66" i="2" a="1"/>
  <c r="DM66" i="2"/>
  <c r="DR66" i="2" a="1"/>
  <c r="DR66" i="2"/>
  <c r="DP67" i="2" a="1"/>
  <c r="DP67" i="2"/>
  <c r="DN67" i="2" a="1"/>
  <c r="DN67" i="2"/>
  <c r="DS67" i="2" a="1"/>
  <c r="DS67" i="2"/>
  <c r="DQ67" i="2" a="1"/>
  <c r="DQ67" i="2"/>
  <c r="DM67" i="2" a="1"/>
  <c r="DM67" i="2"/>
  <c r="DO67" i="2" a="1"/>
  <c r="DO67" i="2"/>
  <c r="DR67" i="2" a="1"/>
  <c r="DR67" i="2"/>
  <c r="DT67" i="2" a="1"/>
  <c r="DT67" i="2"/>
  <c r="DQ68" i="2" a="1"/>
  <c r="DQ68" i="2"/>
  <c r="DS68" i="2" a="1"/>
  <c r="DS68" i="2"/>
  <c r="DP68" i="2" a="1"/>
  <c r="DP68" i="2"/>
  <c r="DN68" i="2" a="1"/>
  <c r="DN68" i="2"/>
  <c r="DM68" i="2" a="1"/>
  <c r="DM68" i="2"/>
  <c r="DR68" i="2" a="1"/>
  <c r="DR68" i="2"/>
  <c r="DO68" i="2" a="1"/>
  <c r="DO68" i="2"/>
  <c r="DT68" i="2" a="1"/>
  <c r="DT68" i="2"/>
  <c r="DN69" i="2" a="1"/>
  <c r="DN69" i="2"/>
  <c r="DP69" i="2" a="1"/>
  <c r="DP69" i="2"/>
  <c r="DS69" i="2" a="1"/>
  <c r="DS69" i="2"/>
  <c r="DQ69" i="2" a="1"/>
  <c r="DQ69" i="2"/>
  <c r="DM69" i="2" a="1"/>
  <c r="DM69" i="2"/>
  <c r="DR69" i="2" a="1"/>
  <c r="DR69" i="2"/>
  <c r="DO69" i="2" a="1"/>
  <c r="DO69" i="2"/>
  <c r="DT69" i="2" a="1"/>
  <c r="DT69" i="2"/>
  <c r="DQ70" i="2" a="1"/>
  <c r="DQ70" i="2"/>
  <c r="DP70" i="2" a="1"/>
  <c r="DP70" i="2"/>
  <c r="DN70" i="2" a="1"/>
  <c r="DN70" i="2"/>
  <c r="DS70" i="2" a="1"/>
  <c r="DS70" i="2"/>
  <c r="DM70" i="2" a="1"/>
  <c r="DM70" i="2"/>
  <c r="DO70" i="2" a="1"/>
  <c r="DO70" i="2"/>
  <c r="DR70" i="2" a="1"/>
  <c r="DR70" i="2"/>
  <c r="DT70" i="2" a="1"/>
  <c r="DT70" i="2"/>
  <c r="DS71" i="2" a="1"/>
  <c r="DS71" i="2"/>
  <c r="DP71" i="2" a="1"/>
  <c r="DP71" i="2"/>
  <c r="DN71" i="2" a="1"/>
  <c r="DN71" i="2"/>
  <c r="DQ71" i="2" a="1"/>
  <c r="DQ71" i="2"/>
  <c r="DM71" i="2" a="1"/>
  <c r="DM71" i="2"/>
  <c r="DR71" i="2" a="1"/>
  <c r="DR71" i="2"/>
  <c r="DO71" i="2" a="1"/>
  <c r="DO71" i="2"/>
  <c r="DT71" i="2" a="1"/>
  <c r="DT71" i="2"/>
  <c r="DP72" i="2" a="1"/>
  <c r="DP72" i="2"/>
  <c r="DQ72" i="2" a="1"/>
  <c r="DQ72" i="2"/>
  <c r="DN72" i="2" a="1"/>
  <c r="DN72" i="2"/>
  <c r="DS72" i="2" a="1"/>
  <c r="DS72" i="2"/>
  <c r="DM72" i="2" a="1"/>
  <c r="DM72" i="2"/>
  <c r="DT72" i="2" a="1"/>
  <c r="DT72" i="2"/>
  <c r="DR72" i="2" a="1"/>
  <c r="DR72" i="2"/>
  <c r="DO72" i="2" a="1"/>
  <c r="DO72" i="2"/>
  <c r="DN73" i="2" a="1"/>
  <c r="DN73" i="2"/>
  <c r="DS73" i="2" a="1"/>
  <c r="DS73" i="2"/>
  <c r="DQ73" i="2" a="1"/>
  <c r="DQ73" i="2"/>
  <c r="DP73" i="2" a="1"/>
  <c r="DP73" i="2"/>
  <c r="DM73" i="2" a="1"/>
  <c r="DM73" i="2"/>
  <c r="DT73" i="2" a="1"/>
  <c r="DT73" i="2"/>
  <c r="DO73" i="2" a="1"/>
  <c r="DO73" i="2"/>
  <c r="DR73" i="2" a="1"/>
  <c r="DR73" i="2"/>
  <c r="DS74" i="2" a="1"/>
  <c r="DS74" i="2"/>
  <c r="DP74" i="2" a="1"/>
  <c r="DP74" i="2"/>
  <c r="DQ74" i="2" a="1"/>
  <c r="DQ74" i="2"/>
  <c r="DN74" i="2" a="1"/>
  <c r="DN74" i="2"/>
  <c r="DM74" i="2" a="1"/>
  <c r="DM74" i="2"/>
  <c r="DO74" i="2" a="1"/>
  <c r="DO74" i="2"/>
  <c r="DR74" i="2" a="1"/>
  <c r="DR74" i="2"/>
  <c r="DT74" i="2" a="1"/>
  <c r="DT74" i="2"/>
  <c r="DQ75" i="2" a="1"/>
  <c r="DQ75" i="2"/>
  <c r="DN75" i="2" a="1"/>
  <c r="DN75" i="2"/>
  <c r="DP75" i="2" a="1"/>
  <c r="DP75" i="2"/>
  <c r="DS75" i="2" a="1"/>
  <c r="DS75" i="2"/>
  <c r="DM75" i="2" a="1"/>
  <c r="DM75" i="2"/>
  <c r="DR75" i="2" a="1"/>
  <c r="DR75" i="2"/>
  <c r="DT75" i="2" a="1"/>
  <c r="DT75" i="2"/>
  <c r="DO75" i="2" a="1"/>
  <c r="DO75" i="2"/>
  <c r="DP76" i="2" a="1"/>
  <c r="DP76" i="2"/>
  <c r="DQ76" i="2" a="1"/>
  <c r="DQ76" i="2"/>
  <c r="DM76" i="2" a="1"/>
  <c r="DM76" i="2"/>
  <c r="DN76" i="2" a="1"/>
  <c r="DN76" i="2"/>
  <c r="DS76" i="2" a="1"/>
  <c r="DS76" i="2"/>
  <c r="DT76" i="2" a="1"/>
  <c r="DT76" i="2"/>
  <c r="DO76" i="2" a="1"/>
  <c r="DO76" i="2"/>
  <c r="DR76" i="2" a="1"/>
  <c r="DR76" i="2"/>
  <c r="DN77" i="2" a="1"/>
  <c r="DN77" i="2"/>
  <c r="DS77" i="2" a="1"/>
  <c r="DS77" i="2"/>
  <c r="DP77" i="2" a="1"/>
  <c r="DP77" i="2"/>
  <c r="DQ77" i="2" a="1"/>
  <c r="DQ77" i="2"/>
  <c r="DM77" i="2" a="1"/>
  <c r="DM77" i="2"/>
  <c r="DO77" i="2" a="1"/>
  <c r="DO77" i="2"/>
  <c r="DT77" i="2" a="1"/>
  <c r="DT77" i="2"/>
  <c r="DR77" i="2" a="1"/>
  <c r="DR77" i="2"/>
  <c r="DN78" i="2" a="1"/>
  <c r="DN78" i="2"/>
  <c r="DS78" i="2" a="1"/>
  <c r="DS78" i="2"/>
  <c r="DP78" i="2" a="1"/>
  <c r="DP78" i="2"/>
  <c r="DM78" i="2" a="1"/>
  <c r="DM78" i="2"/>
  <c r="DQ78" i="2" a="1"/>
  <c r="DQ78" i="2"/>
  <c r="DO78" i="2" a="1"/>
  <c r="DO78" i="2"/>
  <c r="DR78" i="2" a="1"/>
  <c r="DR78" i="2"/>
  <c r="DT78" i="2" a="1"/>
  <c r="DT78" i="2"/>
  <c r="DM79" i="2" a="1"/>
  <c r="DM79" i="2"/>
  <c r="DN79" i="2" a="1"/>
  <c r="DN79" i="2"/>
  <c r="DP79" i="2" a="1"/>
  <c r="DP79" i="2"/>
  <c r="DQ79" i="2" a="1"/>
  <c r="DQ79" i="2"/>
  <c r="DS79" i="2" a="1"/>
  <c r="DS79" i="2"/>
  <c r="DO79" i="2" a="1"/>
  <c r="DO79" i="2"/>
  <c r="DR79" i="2" a="1"/>
  <c r="DR79" i="2"/>
  <c r="DT79" i="2" a="1"/>
  <c r="DT79" i="2"/>
  <c r="DN80" i="2" a="1"/>
  <c r="DN80" i="2"/>
  <c r="DS80" i="2" a="1"/>
  <c r="DS80" i="2"/>
  <c r="DQ80" i="2" a="1"/>
  <c r="DQ80" i="2"/>
  <c r="DP80" i="2" a="1"/>
  <c r="DP80" i="2"/>
  <c r="DM80" i="2" a="1"/>
  <c r="DM80" i="2"/>
  <c r="DT80" i="2" a="1"/>
  <c r="DT80" i="2"/>
  <c r="DR80" i="2" a="1"/>
  <c r="DR80" i="2"/>
  <c r="DO80" i="2" a="1"/>
  <c r="DO80" i="2"/>
  <c r="DN81" i="2" a="1"/>
  <c r="DN81" i="2"/>
  <c r="DR81" i="2" a="1"/>
  <c r="DR81" i="2"/>
  <c r="DM81" i="2" a="1"/>
  <c r="DM81" i="2"/>
  <c r="DQ81" i="2" a="1"/>
  <c r="DQ81" i="2"/>
  <c r="DO81" i="2" a="1"/>
  <c r="DO81" i="2"/>
  <c r="DP81" i="2" a="1"/>
  <c r="DP81" i="2"/>
  <c r="DT81" i="2" a="1"/>
  <c r="DT81" i="2"/>
  <c r="DS81" i="2" a="1"/>
  <c r="DS81" i="2"/>
  <c r="DO82" i="2" a="1"/>
  <c r="DO82" i="2"/>
  <c r="DR82" i="2" a="1"/>
  <c r="DR82" i="2"/>
  <c r="DQ82" i="2" a="1"/>
  <c r="DQ82" i="2"/>
  <c r="DM82" i="2" a="1"/>
  <c r="DM82" i="2"/>
  <c r="DN82" i="2" a="1"/>
  <c r="DN82" i="2"/>
  <c r="DS82" i="2" a="1"/>
  <c r="DS82" i="2"/>
  <c r="DT82" i="2" a="1"/>
  <c r="DT82" i="2"/>
  <c r="DP82" i="2" a="1"/>
  <c r="DP82" i="2"/>
  <c r="DP83" i="2" a="1"/>
  <c r="DP83" i="2"/>
  <c r="DT83" i="2" a="1"/>
  <c r="DT83" i="2"/>
  <c r="DO83" i="2" a="1"/>
  <c r="DO83" i="2"/>
  <c r="DS83" i="2" a="1"/>
  <c r="DS83" i="2"/>
  <c r="DQ83" i="2" a="1"/>
  <c r="DQ83" i="2"/>
  <c r="DR83" i="2" a="1"/>
  <c r="DR83" i="2"/>
  <c r="DM83" i="2" a="1"/>
  <c r="DM83" i="2"/>
  <c r="DN83" i="2" a="1"/>
  <c r="DN83" i="2"/>
  <c r="DR84" i="2" a="1"/>
  <c r="DR84" i="2"/>
  <c r="DM84" i="2" a="1"/>
  <c r="DM84" i="2"/>
  <c r="DP84" i="2" a="1"/>
  <c r="DP84" i="2"/>
  <c r="DT84" i="2" a="1"/>
  <c r="DT84" i="2"/>
  <c r="DO84" i="2" a="1"/>
  <c r="DO84" i="2"/>
  <c r="DN84" i="2" a="1"/>
  <c r="DN84" i="2"/>
  <c r="DQ84" i="2" a="1"/>
  <c r="DQ84" i="2"/>
  <c r="DS84" i="2" a="1"/>
  <c r="DS84" i="2"/>
  <c r="DM85" i="2" a="1"/>
  <c r="DM85" i="2"/>
  <c r="DP85" i="2" a="1"/>
  <c r="DP85" i="2"/>
  <c r="DQ85" i="2" a="1"/>
  <c r="DQ85" i="2"/>
  <c r="DN85" i="2" a="1"/>
  <c r="DN85" i="2"/>
  <c r="DO85" i="2" a="1"/>
  <c r="DO85" i="2"/>
  <c r="DR85" i="2" a="1"/>
  <c r="DR85" i="2"/>
  <c r="DS85" i="2" a="1"/>
  <c r="DS85" i="2"/>
  <c r="DT85" i="2" a="1"/>
  <c r="DT8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<sst xmlns="http://schemas.openxmlformats.org/spreadsheetml/2006/main" count="434" uniqueCount="242">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</sst>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6480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6303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6480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88</c:v>
                </c:pt>
                <c:pt idx="79">
                  <c:v>22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Cumulative!$DL$1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Cumulative!$DM$2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Cumulative!$DN$2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2898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Cumulative!$DO$2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Cumulative!$DP$2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Cumulative!$DQ$2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Cumulative!$DR$2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Cumulative!$DS$2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Cumulative!$DS$3:$DS$100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Cumulative!$DT$2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Cumulative!$DT$3:$DT$100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Cumulative!$DL$1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Cumulative!$DM$2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Cumulative!$DN$2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2898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Cumulative!$DO$2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Cumulative!$DP$2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Cumulative!$DQ$2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Cumulative!$DR$2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Cumulative!$DS$2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Cumulative!$DS$3:$DS$100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Cumulative!$DT$2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Cumulative!$DL$3:$DL$100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Cumulative!$DT$3:$DT$100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Cumulative!$BZ$2</c:f>
              <c:strCache>
                <c:ptCount val="1"/>
                <c:pt idx="0">
                  <c:v>Double every 6.15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124</c:v>
                </c:pt>
                <c:pt idx="49">
                  <c:v>140</c:v>
                </c:pt>
                <c:pt idx="50">
                  <c:v>156</c:v>
                </c:pt>
                <c:pt idx="51">
                  <c:v>174</c:v>
                </c:pt>
                <c:pt idx="52">
                  <c:v>196</c:v>
                </c:pt>
                <c:pt idx="53">
                  <c:v>220</c:v>
                </c:pt>
                <c:pt idx="54">
                  <c:v>246</c:v>
                </c:pt>
                <c:pt idx="55">
                  <c:v>274</c:v>
                </c:pt>
                <c:pt idx="56">
                  <c:v>308</c:v>
                </c:pt>
                <c:pt idx="57">
                  <c:v>344</c:v>
                </c:pt>
                <c:pt idx="58">
                  <c:v>386</c:v>
                </c:pt>
                <c:pt idx="59">
                  <c:v>432</c:v>
                </c:pt>
                <c:pt idx="60">
                  <c:v>484</c:v>
                </c:pt>
                <c:pt idx="61">
                  <c:v>542</c:v>
                </c:pt>
                <c:pt idx="62">
                  <c:v>606</c:v>
                </c:pt>
                <c:pt idx="63">
                  <c:v>678</c:v>
                </c:pt>
                <c:pt idx="64">
                  <c:v>760</c:v>
                </c:pt>
                <c:pt idx="65">
                  <c:v>850</c:v>
                </c:pt>
                <c:pt idx="66">
                  <c:v>952</c:v>
                </c:pt>
                <c:pt idx="67">
                  <c:v>1066</c:v>
                </c:pt>
                <c:pt idx="68">
                  <c:v>1194</c:v>
                </c:pt>
                <c:pt idx="69">
                  <c:v>1336</c:v>
                </c:pt>
                <c:pt idx="70">
                  <c:v>1496</c:v>
                </c:pt>
                <c:pt idx="71">
                  <c:v>1674</c:v>
                </c:pt>
                <c:pt idx="72">
                  <c:v>1874</c:v>
                </c:pt>
                <c:pt idx="73">
                  <c:v>2098</c:v>
                </c:pt>
                <c:pt idx="74">
                  <c:v>2348</c:v>
                </c:pt>
                <c:pt idx="75">
                  <c:v>2628</c:v>
                </c:pt>
                <c:pt idx="76">
                  <c:v>2942</c:v>
                </c:pt>
                <c:pt idx="77">
                  <c:v>3294</c:v>
                </c:pt>
                <c:pt idx="78">
                  <c:v>3686</c:v>
                </c:pt>
                <c:pt idx="79">
                  <c:v>4126</c:v>
                </c:pt>
                <c:pt idx="80">
                  <c:v>4620</c:v>
                </c:pt>
                <c:pt idx="81">
                  <c:v>5170</c:v>
                </c:pt>
                <c:pt idx="82">
                  <c:v>5788</c:v>
                </c:pt>
                <c:pt idx="83">
                  <c:v>6480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Cumulative!$CA$2</c:f>
              <c:strCache>
                <c:ptCount val="1"/>
                <c:pt idx="0">
                  <c:v>172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285</c:v>
                </c:pt>
                <c:pt idx="48">
                  <c:v>457</c:v>
                </c:pt>
                <c:pt idx="49">
                  <c:v>629</c:v>
                </c:pt>
                <c:pt idx="50">
                  <c:v>801</c:v>
                </c:pt>
                <c:pt idx="51">
                  <c:v>973</c:v>
                </c:pt>
                <c:pt idx="52">
                  <c:v>1145</c:v>
                </c:pt>
                <c:pt idx="53">
                  <c:v>1317</c:v>
                </c:pt>
                <c:pt idx="54">
                  <c:v>1489</c:v>
                </c:pt>
                <c:pt idx="55">
                  <c:v>1661</c:v>
                </c:pt>
                <c:pt idx="56">
                  <c:v>1833</c:v>
                </c:pt>
                <c:pt idx="57">
                  <c:v>2005</c:v>
                </c:pt>
                <c:pt idx="58">
                  <c:v>2177</c:v>
                </c:pt>
                <c:pt idx="59">
                  <c:v>2350</c:v>
                </c:pt>
                <c:pt idx="60">
                  <c:v>2522</c:v>
                </c:pt>
                <c:pt idx="61">
                  <c:v>2694</c:v>
                </c:pt>
                <c:pt idx="62">
                  <c:v>2866</c:v>
                </c:pt>
                <c:pt idx="63">
                  <c:v>3038</c:v>
                </c:pt>
                <c:pt idx="64">
                  <c:v>3210</c:v>
                </c:pt>
                <c:pt idx="65">
                  <c:v>3382</c:v>
                </c:pt>
                <c:pt idx="66">
                  <c:v>3554</c:v>
                </c:pt>
                <c:pt idx="67">
                  <c:v>3726</c:v>
                </c:pt>
                <c:pt idx="68">
                  <c:v>3898</c:v>
                </c:pt>
                <c:pt idx="69">
                  <c:v>4070</c:v>
                </c:pt>
                <c:pt idx="70">
                  <c:v>4242</c:v>
                </c:pt>
                <c:pt idx="71">
                  <c:v>4415</c:v>
                </c:pt>
                <c:pt idx="72">
                  <c:v>4587</c:v>
                </c:pt>
                <c:pt idx="73">
                  <c:v>4759</c:v>
                </c:pt>
                <c:pt idx="74">
                  <c:v>4931</c:v>
                </c:pt>
                <c:pt idx="75">
                  <c:v>5103</c:v>
                </c:pt>
                <c:pt idx="76">
                  <c:v>5275</c:v>
                </c:pt>
                <c:pt idx="77">
                  <c:v>5447</c:v>
                </c:pt>
                <c:pt idx="78">
                  <c:v>5619</c:v>
                </c:pt>
                <c:pt idx="79">
                  <c:v>5791</c:v>
                </c:pt>
                <c:pt idx="80">
                  <c:v>5963</c:v>
                </c:pt>
                <c:pt idx="81">
                  <c:v>6135</c:v>
                </c:pt>
                <c:pt idx="82">
                  <c:v>6307</c:v>
                </c:pt>
                <c:pt idx="83">
                  <c:v>6480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Cumulative!$CB$1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Cumulative!$CF$1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Cumulative!$CJ$1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89953</c:v>
                </c:pt>
                <c:pt idx="82">
                  <c:v>92839</c:v>
                </c:pt>
                <c:pt idx="83">
                  <c:v>98010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Cumulative!$CN$1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Cumulative!$CR$1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Cumulative!$CV$1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Cumulative!$CV$3:$CV$2000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Cumulative!$CZ$1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Cumulative!$CZ$3:$CZ$2000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Cumulative!$DD$1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Cumulative!$DH$1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Cumulative!$BX$2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Cumulative!$BY$2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Cumulative!$BZ$2</c:f>
              <c:strCache>
                <c:ptCount val="1"/>
                <c:pt idx="0">
                  <c:v>Double every 6.15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124</c:v>
                </c:pt>
                <c:pt idx="49">
                  <c:v>140</c:v>
                </c:pt>
                <c:pt idx="50">
                  <c:v>156</c:v>
                </c:pt>
                <c:pt idx="51">
                  <c:v>174</c:v>
                </c:pt>
                <c:pt idx="52">
                  <c:v>196</c:v>
                </c:pt>
                <c:pt idx="53">
                  <c:v>220</c:v>
                </c:pt>
                <c:pt idx="54">
                  <c:v>246</c:v>
                </c:pt>
                <c:pt idx="55">
                  <c:v>274</c:v>
                </c:pt>
                <c:pt idx="56">
                  <c:v>308</c:v>
                </c:pt>
                <c:pt idx="57">
                  <c:v>344</c:v>
                </c:pt>
                <c:pt idx="58">
                  <c:v>386</c:v>
                </c:pt>
                <c:pt idx="59">
                  <c:v>432</c:v>
                </c:pt>
                <c:pt idx="60">
                  <c:v>484</c:v>
                </c:pt>
                <c:pt idx="61">
                  <c:v>542</c:v>
                </c:pt>
                <c:pt idx="62">
                  <c:v>606</c:v>
                </c:pt>
                <c:pt idx="63">
                  <c:v>678</c:v>
                </c:pt>
                <c:pt idx="64">
                  <c:v>760</c:v>
                </c:pt>
                <c:pt idx="65">
                  <c:v>850</c:v>
                </c:pt>
                <c:pt idx="66">
                  <c:v>952</c:v>
                </c:pt>
                <c:pt idx="67">
                  <c:v>1066</c:v>
                </c:pt>
                <c:pt idx="68">
                  <c:v>1194</c:v>
                </c:pt>
                <c:pt idx="69">
                  <c:v>1336</c:v>
                </c:pt>
                <c:pt idx="70">
                  <c:v>1496</c:v>
                </c:pt>
                <c:pt idx="71">
                  <c:v>1674</c:v>
                </c:pt>
                <c:pt idx="72">
                  <c:v>1874</c:v>
                </c:pt>
                <c:pt idx="73">
                  <c:v>2098</c:v>
                </c:pt>
                <c:pt idx="74">
                  <c:v>2348</c:v>
                </c:pt>
                <c:pt idx="75">
                  <c:v>2628</c:v>
                </c:pt>
                <c:pt idx="76">
                  <c:v>2942</c:v>
                </c:pt>
                <c:pt idx="77">
                  <c:v>3294</c:v>
                </c:pt>
                <c:pt idx="78">
                  <c:v>3686</c:v>
                </c:pt>
                <c:pt idx="79">
                  <c:v>4126</c:v>
                </c:pt>
                <c:pt idx="80">
                  <c:v>4620</c:v>
                </c:pt>
                <c:pt idx="81">
                  <c:v>5170</c:v>
                </c:pt>
                <c:pt idx="82">
                  <c:v>5788</c:v>
                </c:pt>
                <c:pt idx="83">
                  <c:v>6480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Cumulative!$CA$2</c:f>
              <c:strCache>
                <c:ptCount val="1"/>
                <c:pt idx="0">
                  <c:v>172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285</c:v>
                </c:pt>
                <c:pt idx="48">
                  <c:v>457</c:v>
                </c:pt>
                <c:pt idx="49">
                  <c:v>629</c:v>
                </c:pt>
                <c:pt idx="50">
                  <c:v>801</c:v>
                </c:pt>
                <c:pt idx="51">
                  <c:v>973</c:v>
                </c:pt>
                <c:pt idx="52">
                  <c:v>1145</c:v>
                </c:pt>
                <c:pt idx="53">
                  <c:v>1317</c:v>
                </c:pt>
                <c:pt idx="54">
                  <c:v>1489</c:v>
                </c:pt>
                <c:pt idx="55">
                  <c:v>1661</c:v>
                </c:pt>
                <c:pt idx="56">
                  <c:v>1833</c:v>
                </c:pt>
                <c:pt idx="57">
                  <c:v>2005</c:v>
                </c:pt>
                <c:pt idx="58">
                  <c:v>2177</c:v>
                </c:pt>
                <c:pt idx="59">
                  <c:v>2350</c:v>
                </c:pt>
                <c:pt idx="60">
                  <c:v>2522</c:v>
                </c:pt>
                <c:pt idx="61">
                  <c:v>2694</c:v>
                </c:pt>
                <c:pt idx="62">
                  <c:v>2866</c:v>
                </c:pt>
                <c:pt idx="63">
                  <c:v>3038</c:v>
                </c:pt>
                <c:pt idx="64">
                  <c:v>3210</c:v>
                </c:pt>
                <c:pt idx="65">
                  <c:v>3382</c:v>
                </c:pt>
                <c:pt idx="66">
                  <c:v>3554</c:v>
                </c:pt>
                <c:pt idx="67">
                  <c:v>3726</c:v>
                </c:pt>
                <c:pt idx="68">
                  <c:v>3898</c:v>
                </c:pt>
                <c:pt idx="69">
                  <c:v>4070</c:v>
                </c:pt>
                <c:pt idx="70">
                  <c:v>4242</c:v>
                </c:pt>
                <c:pt idx="71">
                  <c:v>4415</c:v>
                </c:pt>
                <c:pt idx="72">
                  <c:v>4587</c:v>
                </c:pt>
                <c:pt idx="73">
                  <c:v>4759</c:v>
                </c:pt>
                <c:pt idx="74">
                  <c:v>4931</c:v>
                </c:pt>
                <c:pt idx="75">
                  <c:v>5103</c:v>
                </c:pt>
                <c:pt idx="76">
                  <c:v>5275</c:v>
                </c:pt>
                <c:pt idx="77">
                  <c:v>5447</c:v>
                </c:pt>
                <c:pt idx="78">
                  <c:v>5619</c:v>
                </c:pt>
                <c:pt idx="79">
                  <c:v>5791</c:v>
                </c:pt>
                <c:pt idx="80">
                  <c:v>5963</c:v>
                </c:pt>
                <c:pt idx="81">
                  <c:v>6135</c:v>
                </c:pt>
                <c:pt idx="82">
                  <c:v>6307</c:v>
                </c:pt>
                <c:pt idx="83">
                  <c:v>6480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Cumulative!$CB$1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Cumulative!$CN$1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6"/>
          <c:order val="6"/>
          <c:tx>
            <c:strRef>
              <c:f>Cumulative!$CZ$1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Cumulative!$CZ$3:$CZ$2000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ser>
          <c:idx val="7"/>
          <c:order val="7"/>
          <c:tx>
            <c:strRef>
              <c:f>Cumulative!$DD$1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Cumulative!$BX$2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Cumulative!$BY$2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Cumulative!$BZ$2</c:f>
              <c:strCache>
                <c:ptCount val="1"/>
                <c:pt idx="0">
                  <c:v>Double every 6.15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124</c:v>
                </c:pt>
                <c:pt idx="49">
                  <c:v>140</c:v>
                </c:pt>
                <c:pt idx="50">
                  <c:v>156</c:v>
                </c:pt>
                <c:pt idx="51">
                  <c:v>174</c:v>
                </c:pt>
                <c:pt idx="52">
                  <c:v>196</c:v>
                </c:pt>
                <c:pt idx="53">
                  <c:v>220</c:v>
                </c:pt>
                <c:pt idx="54">
                  <c:v>246</c:v>
                </c:pt>
                <c:pt idx="55">
                  <c:v>274</c:v>
                </c:pt>
                <c:pt idx="56">
                  <c:v>308</c:v>
                </c:pt>
                <c:pt idx="57">
                  <c:v>344</c:v>
                </c:pt>
                <c:pt idx="58">
                  <c:v>386</c:v>
                </c:pt>
                <c:pt idx="59">
                  <c:v>432</c:v>
                </c:pt>
                <c:pt idx="60">
                  <c:v>484</c:v>
                </c:pt>
                <c:pt idx="61">
                  <c:v>542</c:v>
                </c:pt>
                <c:pt idx="62">
                  <c:v>606</c:v>
                </c:pt>
                <c:pt idx="63">
                  <c:v>678</c:v>
                </c:pt>
                <c:pt idx="64">
                  <c:v>760</c:v>
                </c:pt>
                <c:pt idx="65">
                  <c:v>850</c:v>
                </c:pt>
                <c:pt idx="66">
                  <c:v>952</c:v>
                </c:pt>
                <c:pt idx="67">
                  <c:v>1066</c:v>
                </c:pt>
                <c:pt idx="68">
                  <c:v>1194</c:v>
                </c:pt>
                <c:pt idx="69">
                  <c:v>1336</c:v>
                </c:pt>
                <c:pt idx="70">
                  <c:v>1496</c:v>
                </c:pt>
                <c:pt idx="71">
                  <c:v>1674</c:v>
                </c:pt>
                <c:pt idx="72">
                  <c:v>1874</c:v>
                </c:pt>
                <c:pt idx="73">
                  <c:v>2098</c:v>
                </c:pt>
                <c:pt idx="74">
                  <c:v>2348</c:v>
                </c:pt>
                <c:pt idx="75">
                  <c:v>2628</c:v>
                </c:pt>
                <c:pt idx="76">
                  <c:v>2942</c:v>
                </c:pt>
                <c:pt idx="77">
                  <c:v>3294</c:v>
                </c:pt>
                <c:pt idx="78">
                  <c:v>3686</c:v>
                </c:pt>
                <c:pt idx="79">
                  <c:v>4126</c:v>
                </c:pt>
                <c:pt idx="80">
                  <c:v>4620</c:v>
                </c:pt>
                <c:pt idx="81">
                  <c:v>5170</c:v>
                </c:pt>
                <c:pt idx="82">
                  <c:v>5788</c:v>
                </c:pt>
                <c:pt idx="83">
                  <c:v>6480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Cumulative!$CA$2</c:f>
              <c:strCache>
                <c:ptCount val="1"/>
                <c:pt idx="0">
                  <c:v>172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285</c:v>
                </c:pt>
                <c:pt idx="48">
                  <c:v>457</c:v>
                </c:pt>
                <c:pt idx="49">
                  <c:v>629</c:v>
                </c:pt>
                <c:pt idx="50">
                  <c:v>801</c:v>
                </c:pt>
                <c:pt idx="51">
                  <c:v>973</c:v>
                </c:pt>
                <c:pt idx="52">
                  <c:v>1145</c:v>
                </c:pt>
                <c:pt idx="53">
                  <c:v>1317</c:v>
                </c:pt>
                <c:pt idx="54">
                  <c:v>1489</c:v>
                </c:pt>
                <c:pt idx="55">
                  <c:v>1661</c:v>
                </c:pt>
                <c:pt idx="56">
                  <c:v>1833</c:v>
                </c:pt>
                <c:pt idx="57">
                  <c:v>2005</c:v>
                </c:pt>
                <c:pt idx="58">
                  <c:v>2177</c:v>
                </c:pt>
                <c:pt idx="59">
                  <c:v>2350</c:v>
                </c:pt>
                <c:pt idx="60">
                  <c:v>2522</c:v>
                </c:pt>
                <c:pt idx="61">
                  <c:v>2694</c:v>
                </c:pt>
                <c:pt idx="62">
                  <c:v>2866</c:v>
                </c:pt>
                <c:pt idx="63">
                  <c:v>3038</c:v>
                </c:pt>
                <c:pt idx="64">
                  <c:v>3210</c:v>
                </c:pt>
                <c:pt idx="65">
                  <c:v>3382</c:v>
                </c:pt>
                <c:pt idx="66">
                  <c:v>3554</c:v>
                </c:pt>
                <c:pt idx="67">
                  <c:v>3726</c:v>
                </c:pt>
                <c:pt idx="68">
                  <c:v>3898</c:v>
                </c:pt>
                <c:pt idx="69">
                  <c:v>4070</c:v>
                </c:pt>
                <c:pt idx="70">
                  <c:v>4242</c:v>
                </c:pt>
                <c:pt idx="71">
                  <c:v>4415</c:v>
                </c:pt>
                <c:pt idx="72">
                  <c:v>4587</c:v>
                </c:pt>
                <c:pt idx="73">
                  <c:v>4759</c:v>
                </c:pt>
                <c:pt idx="74">
                  <c:v>4931</c:v>
                </c:pt>
                <c:pt idx="75">
                  <c:v>5103</c:v>
                </c:pt>
                <c:pt idx="76">
                  <c:v>5275</c:v>
                </c:pt>
                <c:pt idx="77">
                  <c:v>5447</c:v>
                </c:pt>
                <c:pt idx="78">
                  <c:v>5619</c:v>
                </c:pt>
                <c:pt idx="79">
                  <c:v>5791</c:v>
                </c:pt>
                <c:pt idx="80">
                  <c:v>5963</c:v>
                </c:pt>
                <c:pt idx="81">
                  <c:v>6135</c:v>
                </c:pt>
                <c:pt idx="82">
                  <c:v>6307</c:v>
                </c:pt>
                <c:pt idx="83">
                  <c:v>6480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Cumulative!$CB$1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10"/>
          <c:tx>
            <c:strRef>
              <c:f>Cumulative!$CF$1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1"/>
          <c:tx>
            <c:strRef>
              <c:f>Cumulative!$CJ$1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89953</c:v>
                </c:pt>
                <c:pt idx="82">
                  <c:v>92839</c:v>
                </c:pt>
                <c:pt idx="83">
                  <c:v>98010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2"/>
          <c:tx>
            <c:strRef>
              <c:f>Cumulative!$CN$1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3"/>
          <c:tx>
            <c:strRef>
              <c:f>Cumulative!$CR$1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4"/>
          <c:tx>
            <c:strRef>
              <c:f>Cumulative!$CV$1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Cumulative!$CV$3:$CV$2000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5"/>
          <c:tx>
            <c:strRef>
              <c:f>Cumulative!$CZ$1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Cumulative!$CZ$3:$CZ$2000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6"/>
          <c:tx>
            <c:strRef>
              <c:f>Cumulative!$DD$1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7"/>
          <c:tx>
            <c:strRef>
              <c:f>Cumulative!$DH$1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Cumulative!$BX$2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Cumulative!$BY$2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Cumulative!$BZ$2</c:f>
              <c:strCache>
                <c:ptCount val="1"/>
                <c:pt idx="0">
                  <c:v>Double every 6.15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124</c:v>
                </c:pt>
                <c:pt idx="49">
                  <c:v>140</c:v>
                </c:pt>
                <c:pt idx="50">
                  <c:v>156</c:v>
                </c:pt>
                <c:pt idx="51">
                  <c:v>174</c:v>
                </c:pt>
                <c:pt idx="52">
                  <c:v>196</c:v>
                </c:pt>
                <c:pt idx="53">
                  <c:v>220</c:v>
                </c:pt>
                <c:pt idx="54">
                  <c:v>246</c:v>
                </c:pt>
                <c:pt idx="55">
                  <c:v>274</c:v>
                </c:pt>
                <c:pt idx="56">
                  <c:v>308</c:v>
                </c:pt>
                <c:pt idx="57">
                  <c:v>344</c:v>
                </c:pt>
                <c:pt idx="58">
                  <c:v>386</c:v>
                </c:pt>
                <c:pt idx="59">
                  <c:v>432</c:v>
                </c:pt>
                <c:pt idx="60">
                  <c:v>484</c:v>
                </c:pt>
                <c:pt idx="61">
                  <c:v>542</c:v>
                </c:pt>
                <c:pt idx="62">
                  <c:v>606</c:v>
                </c:pt>
                <c:pt idx="63">
                  <c:v>678</c:v>
                </c:pt>
                <c:pt idx="64">
                  <c:v>760</c:v>
                </c:pt>
                <c:pt idx="65">
                  <c:v>850</c:v>
                </c:pt>
                <c:pt idx="66">
                  <c:v>952</c:v>
                </c:pt>
                <c:pt idx="67">
                  <c:v>1066</c:v>
                </c:pt>
                <c:pt idx="68">
                  <c:v>1194</c:v>
                </c:pt>
                <c:pt idx="69">
                  <c:v>1336</c:v>
                </c:pt>
                <c:pt idx="70">
                  <c:v>1496</c:v>
                </c:pt>
                <c:pt idx="71">
                  <c:v>1674</c:v>
                </c:pt>
                <c:pt idx="72">
                  <c:v>1874</c:v>
                </c:pt>
                <c:pt idx="73">
                  <c:v>2098</c:v>
                </c:pt>
                <c:pt idx="74">
                  <c:v>2348</c:v>
                </c:pt>
                <c:pt idx="75">
                  <c:v>2628</c:v>
                </c:pt>
                <c:pt idx="76">
                  <c:v>2942</c:v>
                </c:pt>
                <c:pt idx="77">
                  <c:v>3294</c:v>
                </c:pt>
                <c:pt idx="78">
                  <c:v>3686</c:v>
                </c:pt>
                <c:pt idx="79">
                  <c:v>4126</c:v>
                </c:pt>
                <c:pt idx="80">
                  <c:v>4620</c:v>
                </c:pt>
                <c:pt idx="81">
                  <c:v>5170</c:v>
                </c:pt>
                <c:pt idx="82">
                  <c:v>5788</c:v>
                </c:pt>
                <c:pt idx="83">
                  <c:v>6480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Cumulative!$CA$2</c:f>
              <c:strCache>
                <c:ptCount val="1"/>
                <c:pt idx="0">
                  <c:v>172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285</c:v>
                </c:pt>
                <c:pt idx="48">
                  <c:v>457</c:v>
                </c:pt>
                <c:pt idx="49">
                  <c:v>629</c:v>
                </c:pt>
                <c:pt idx="50">
                  <c:v>801</c:v>
                </c:pt>
                <c:pt idx="51">
                  <c:v>973</c:v>
                </c:pt>
                <c:pt idx="52">
                  <c:v>1145</c:v>
                </c:pt>
                <c:pt idx="53">
                  <c:v>1317</c:v>
                </c:pt>
                <c:pt idx="54">
                  <c:v>1489</c:v>
                </c:pt>
                <c:pt idx="55">
                  <c:v>1661</c:v>
                </c:pt>
                <c:pt idx="56">
                  <c:v>1833</c:v>
                </c:pt>
                <c:pt idx="57">
                  <c:v>2005</c:v>
                </c:pt>
                <c:pt idx="58">
                  <c:v>2177</c:v>
                </c:pt>
                <c:pt idx="59">
                  <c:v>2350</c:v>
                </c:pt>
                <c:pt idx="60">
                  <c:v>2522</c:v>
                </c:pt>
                <c:pt idx="61">
                  <c:v>2694</c:v>
                </c:pt>
                <c:pt idx="62">
                  <c:v>2866</c:v>
                </c:pt>
                <c:pt idx="63">
                  <c:v>3038</c:v>
                </c:pt>
                <c:pt idx="64">
                  <c:v>3210</c:v>
                </c:pt>
                <c:pt idx="65">
                  <c:v>3382</c:v>
                </c:pt>
                <c:pt idx="66">
                  <c:v>3554</c:v>
                </c:pt>
                <c:pt idx="67">
                  <c:v>3726</c:v>
                </c:pt>
                <c:pt idx="68">
                  <c:v>3898</c:v>
                </c:pt>
                <c:pt idx="69">
                  <c:v>4070</c:v>
                </c:pt>
                <c:pt idx="70">
                  <c:v>4242</c:v>
                </c:pt>
                <c:pt idx="71">
                  <c:v>4415</c:v>
                </c:pt>
                <c:pt idx="72">
                  <c:v>4587</c:v>
                </c:pt>
                <c:pt idx="73">
                  <c:v>4759</c:v>
                </c:pt>
                <c:pt idx="74">
                  <c:v>4931</c:v>
                </c:pt>
                <c:pt idx="75">
                  <c:v>5103</c:v>
                </c:pt>
                <c:pt idx="76">
                  <c:v>5275</c:v>
                </c:pt>
                <c:pt idx="77">
                  <c:v>5447</c:v>
                </c:pt>
                <c:pt idx="78">
                  <c:v>5619</c:v>
                </c:pt>
                <c:pt idx="79">
                  <c:v>5791</c:v>
                </c:pt>
                <c:pt idx="80">
                  <c:v>5963</c:v>
                </c:pt>
                <c:pt idx="81">
                  <c:v>6135</c:v>
                </c:pt>
                <c:pt idx="82">
                  <c:v>6307</c:v>
                </c:pt>
                <c:pt idx="83">
                  <c:v>6480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Cumulative!$CB$1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Cumulative!$CN$1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6"/>
          <c:order val="7"/>
          <c:tx>
            <c:strRef>
              <c:f>Cumulative!$CZ$1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Cumulative!$CZ$3:$CZ$2000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ser>
          <c:idx val="7"/>
          <c:order val="8"/>
          <c:tx>
            <c:strRef>
              <c:f>Cumulative!$DD$1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0.83018867924528306</c:v>
                </c:pt>
                <c:pt idx="79">
                  <c:v>0.25</c:v>
                </c:pt>
                <c:pt idx="80">
                  <c:v>1.8636363636363635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0.91176470588235292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3454</c:v>
                </c:pt>
                <c:pt idx="73">
                  <c:v>3463</c:v>
                </c:pt>
                <c:pt idx="74">
                  <c:v>3498</c:v>
                </c:pt>
                <c:pt idx="75">
                  <c:v>3421</c:v>
                </c:pt>
                <c:pt idx="76">
                  <c:v>3438</c:v>
                </c:pt>
                <c:pt idx="77">
                  <c:v>2916</c:v>
                </c:pt>
                <c:pt idx="78">
                  <c:v>2870</c:v>
                </c:pt>
                <c:pt idx="79">
                  <c:v>2834</c:v>
                </c:pt>
                <c:pt idx="80">
                  <c:v>2771</c:v>
                </c:pt>
                <c:pt idx="81">
                  <c:v>2658</c:v>
                </c:pt>
                <c:pt idx="82">
                  <c:v>2599</c:v>
                </c:pt>
                <c:pt idx="83">
                  <c:v>2547</c:v>
                </c:pt>
                <c:pt idx="84">
                  <c:v>2540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/>
  <sheetViews>
    <sheetView zoomScale="14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47"/>
  <sheetViews>
    <sheetView topLeftCell="A17" zoomScaleNormal="150" zoomScaleSheetLayoutView="100" workbookViewId="0">
      <selection activeCell="A48" sqref="A48"/>
    </sheetView>
  </sheetViews>
  <sheetFormatPr defaultColWidth="8.875" defaultRowHeight="15" x14ac:dyDescent="0.2"/>
  <cols>
    <col min="1" max="1" width="17.484375" bestFit="1" customWidth="1"/>
    <col min="2" max="2" width="22.1953125" bestFit="1" customWidth="1"/>
    <col min="3" max="3" width="122.8203125" bestFit="1" customWidth="1"/>
    <col min="4" max="4" width="28.113281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C2" t="s">
        <v>199</v>
      </c>
    </row>
    <row r="4" spans="1:4" x14ac:dyDescent="0.2">
      <c r="A4" t="s">
        <v>1</v>
      </c>
      <c r="B4" t="s">
        <v>22</v>
      </c>
      <c r="C4" s="6" t="s">
        <v>218</v>
      </c>
    </row>
    <row r="5" spans="1:4" x14ac:dyDescent="0.2">
      <c r="B5" t="s">
        <v>25</v>
      </c>
      <c r="C5" s="6" t="s">
        <v>32</v>
      </c>
    </row>
    <row r="6" spans="1:4" x14ac:dyDescent="0.2">
      <c r="B6" t="s">
        <v>33</v>
      </c>
      <c r="C6" s="6" t="s">
        <v>34</v>
      </c>
    </row>
    <row r="7" spans="1:4" x14ac:dyDescent="0.2">
      <c r="B7" t="s">
        <v>22</v>
      </c>
      <c r="C7" s="6" t="s">
        <v>21</v>
      </c>
      <c r="D7" s="7" t="s">
        <v>219</v>
      </c>
    </row>
    <row r="9" spans="1:4" x14ac:dyDescent="0.2">
      <c r="A9" t="s">
        <v>2</v>
      </c>
      <c r="B9" t="s">
        <v>23</v>
      </c>
      <c r="C9" s="6" t="s">
        <v>24</v>
      </c>
    </row>
    <row r="10" spans="1:4" x14ac:dyDescent="0.2">
      <c r="B10" t="s">
        <v>25</v>
      </c>
      <c r="C10" s="6" t="s">
        <v>26</v>
      </c>
    </row>
    <row r="11" spans="1:4" x14ac:dyDescent="0.2">
      <c r="B11" t="s">
        <v>33</v>
      </c>
      <c r="C11" s="6" t="s">
        <v>35</v>
      </c>
    </row>
    <row r="13" spans="1:4" x14ac:dyDescent="0.2">
      <c r="A13" t="s">
        <v>3</v>
      </c>
      <c r="B13" t="s">
        <v>221</v>
      </c>
      <c r="C13" t="s">
        <v>222</v>
      </c>
    </row>
    <row r="14" spans="1:4" x14ac:dyDescent="0.2">
      <c r="B14" t="s">
        <v>27</v>
      </c>
      <c r="C14" s="6" t="s">
        <v>28</v>
      </c>
      <c r="D14" s="7" t="s">
        <v>220</v>
      </c>
    </row>
    <row r="15" spans="1:4" x14ac:dyDescent="0.2">
      <c r="B15" t="s">
        <v>29</v>
      </c>
      <c r="C15" s="6" t="s">
        <v>30</v>
      </c>
    </row>
    <row r="17" spans="1:4" x14ac:dyDescent="0.2">
      <c r="A17" t="s">
        <v>4</v>
      </c>
      <c r="B17" t="s">
        <v>31</v>
      </c>
      <c r="C17" s="6" t="s">
        <v>36</v>
      </c>
    </row>
    <row r="18" spans="1:4" x14ac:dyDescent="0.2">
      <c r="B18" t="s">
        <v>25</v>
      </c>
      <c r="C18" s="6" t="s">
        <v>37</v>
      </c>
    </row>
    <row r="19" spans="1:4" x14ac:dyDescent="0.2">
      <c r="B19" t="s">
        <v>33</v>
      </c>
      <c r="C19" s="6" t="s">
        <v>38</v>
      </c>
    </row>
    <row r="21" spans="1:4" x14ac:dyDescent="0.2">
      <c r="A21" t="s">
        <v>39</v>
      </c>
      <c r="B21" t="s">
        <v>23</v>
      </c>
      <c r="C21" s="6" t="s">
        <v>44</v>
      </c>
    </row>
    <row r="22" spans="1:4" x14ac:dyDescent="0.2">
      <c r="B22" t="s">
        <v>25</v>
      </c>
      <c r="C22" s="6" t="s">
        <v>45</v>
      </c>
    </row>
    <row r="23" spans="1:4" x14ac:dyDescent="0.2">
      <c r="B23" t="s">
        <v>33</v>
      </c>
      <c r="C23" s="6" t="s">
        <v>46</v>
      </c>
    </row>
    <row r="24" spans="1:4" x14ac:dyDescent="0.2">
      <c r="B24" t="s">
        <v>58</v>
      </c>
      <c r="C24" s="6" t="s">
        <v>43</v>
      </c>
      <c r="D24" s="7" t="s">
        <v>59</v>
      </c>
    </row>
    <row r="26" spans="1:4" x14ac:dyDescent="0.2">
      <c r="A26" t="s">
        <v>40</v>
      </c>
      <c r="B26" t="s">
        <v>23</v>
      </c>
      <c r="C26" s="6" t="s">
        <v>47</v>
      </c>
    </row>
    <row r="27" spans="1:4" x14ac:dyDescent="0.2">
      <c r="B27" t="s">
        <v>223</v>
      </c>
      <c r="C27" s="6" t="s">
        <v>224</v>
      </c>
    </row>
    <row r="28" spans="1:4" x14ac:dyDescent="0.2">
      <c r="B28" t="s">
        <v>225</v>
      </c>
      <c r="C28" s="6" t="s">
        <v>226</v>
      </c>
    </row>
    <row r="29" spans="1:4" x14ac:dyDescent="0.2">
      <c r="B29" t="s">
        <v>33</v>
      </c>
      <c r="C29" s="6" t="s">
        <v>227</v>
      </c>
    </row>
    <row r="31" spans="1:4" x14ac:dyDescent="0.2">
      <c r="A31" t="s">
        <v>41</v>
      </c>
      <c r="B31" t="s">
        <v>23</v>
      </c>
      <c r="C31" s="6" t="s">
        <v>48</v>
      </c>
    </row>
    <row r="32" spans="1:4" x14ac:dyDescent="0.2">
      <c r="B32" t="s">
        <v>25</v>
      </c>
      <c r="C32" s="6" t="s">
        <v>49</v>
      </c>
    </row>
    <row r="33" spans="1:4" x14ac:dyDescent="0.2">
      <c r="B33" t="s">
        <v>33</v>
      </c>
      <c r="C33" s="6" t="s">
        <v>64</v>
      </c>
    </row>
    <row r="35" spans="1:4" x14ac:dyDescent="0.2">
      <c r="A35" t="s">
        <v>42</v>
      </c>
      <c r="B35" t="s">
        <v>25</v>
      </c>
      <c r="C35" s="6" t="s">
        <v>51</v>
      </c>
    </row>
    <row r="36" spans="1:4" x14ac:dyDescent="0.2">
      <c r="B36" t="s">
        <v>231</v>
      </c>
      <c r="C36" s="6" t="s">
        <v>229</v>
      </c>
    </row>
    <row r="37" spans="1:4" x14ac:dyDescent="0.2">
      <c r="B37" t="s">
        <v>232</v>
      </c>
      <c r="C37" s="6" t="s">
        <v>230</v>
      </c>
    </row>
    <row r="38" spans="1:4" x14ac:dyDescent="0.2">
      <c r="B38" t="s">
        <v>23</v>
      </c>
      <c r="C38" s="6" t="s">
        <v>50</v>
      </c>
      <c r="D38" s="7" t="s">
        <v>228</v>
      </c>
    </row>
    <row r="40" spans="1:4" x14ac:dyDescent="0.2">
      <c r="A40" t="s">
        <v>55</v>
      </c>
      <c r="B40" t="s">
        <v>56</v>
      </c>
      <c r="C40" s="6" t="s">
        <v>57</v>
      </c>
      <c r="D40" s="7" t="s">
        <v>59</v>
      </c>
    </row>
    <row r="41" spans="1:4" ht="27.75" x14ac:dyDescent="0.2">
      <c r="B41" t="s">
        <v>101</v>
      </c>
      <c r="C41" s="6" t="s">
        <v>102</v>
      </c>
      <c r="D41" s="7" t="s">
        <v>60</v>
      </c>
    </row>
    <row r="42" spans="1:4" ht="27.75" x14ac:dyDescent="0.2">
      <c r="B42" t="s">
        <v>234</v>
      </c>
      <c r="C42" s="6" t="s">
        <v>233</v>
      </c>
      <c r="D42" s="7" t="s">
        <v>235</v>
      </c>
    </row>
    <row r="43" spans="1:4" x14ac:dyDescent="0.2">
      <c r="B43" t="s">
        <v>25</v>
      </c>
      <c r="C43" s="6" t="s">
        <v>80</v>
      </c>
    </row>
    <row r="45" spans="1:4" x14ac:dyDescent="0.2">
      <c r="A45" t="s">
        <v>114</v>
      </c>
      <c r="B45" t="s">
        <v>115</v>
      </c>
      <c r="C45" s="6" t="s">
        <v>113</v>
      </c>
    </row>
    <row r="46" spans="1:4" x14ac:dyDescent="0.2">
      <c r="C46" s="6"/>
    </row>
    <row r="47" spans="1:4" x14ac:dyDescent="0.2">
      <c r="A47" t="s">
        <v>236</v>
      </c>
      <c r="B47" t="s">
        <v>238</v>
      </c>
      <c r="C47" s="6" t="s">
        <v>237</v>
      </c>
      <c r="D47" s="7" t="s">
        <v>239</v>
      </c>
    </row>
  </sheetData>
  <hyperlinks>
    <hyperlink ref="C7" r:id="rId1" xr:uid="{F9ACC1B8-C67C-1B4A-B320-D0FCE23C3D90}"/>
    <hyperlink ref="C9" r:id="rId2" xr:uid="{51347AC9-9DA5-9C48-9E4D-5642CC830821}"/>
    <hyperlink ref="C10" r:id="rId3" xr:uid="{905E9D84-5C98-D94B-88E9-6DFECFB5D0D9}"/>
    <hyperlink ref="C14" r:id="rId4" xr:uid="{FD22DB92-FF1D-F544-AEA4-781CB60BD263}"/>
    <hyperlink ref="C15" r:id="rId5" xr:uid="{921609FB-B970-A947-B1F4-D09F9EAA9CB5}"/>
    <hyperlink ref="C5" r:id="rId6" xr:uid="{3F9419AB-136B-8A42-AB5A-DD9C958A9270}"/>
    <hyperlink ref="C6" r:id="rId7" xr:uid="{5C85C565-AEA0-6942-B24E-9EE5A8084F74}"/>
    <hyperlink ref="C11" r:id="rId8" xr:uid="{5CB3704B-FFA7-8B45-B2C4-61C23C04B8A2}"/>
    <hyperlink ref="C17" r:id="rId9" xr:uid="{44185A73-6F13-F247-AB76-EB3BE3083EBA}"/>
    <hyperlink ref="C18" r:id="rId10" xr:uid="{98824CBD-7D7A-BD43-BDD6-88E4DE0FB2AD}"/>
    <hyperlink ref="C19" r:id="rId11" xr:uid="{CC69BA96-3036-1645-8C20-93C8FA89D6E9}"/>
    <hyperlink ref="C24" r:id="rId12" xr:uid="{AACFD4CF-BB21-874F-85E9-20C402EA2E2E}"/>
    <hyperlink ref="C21" r:id="rId13" xr:uid="{731665A7-3BD6-7848-923C-BA8945C1FA97}"/>
    <hyperlink ref="C22" r:id="rId14" xr:uid="{E951B6B8-CE49-EF4D-A830-8CC190D40771}"/>
    <hyperlink ref="C23" r:id="rId15" xr:uid="{AFE56D18-9D7A-C44C-A165-070FD3B16289}"/>
    <hyperlink ref="C26" r:id="rId16" xr:uid="{4D03143E-A70D-8C48-B698-DA6E3EB28AE8}"/>
    <hyperlink ref="C31" r:id="rId17" xr:uid="{413C84B7-E1C2-774D-8B09-05FD1B829482}"/>
    <hyperlink ref="C32" r:id="rId18" xr:uid="{C38F2CE8-48F2-524C-8925-44C735702834}"/>
    <hyperlink ref="C38" r:id="rId19" xr:uid="{1DF66D07-7C9E-1F40-9914-DAB538EE6359}"/>
    <hyperlink ref="C35" r:id="rId20" xr:uid="{2541CBDE-4076-1147-B928-ACFD7BA56906}"/>
    <hyperlink ref="C40" r:id="rId21" xr:uid="{8EEFD09E-CE69-4049-B10C-D30EA400D9D7}"/>
    <hyperlink ref="C33" r:id="rId22" xr:uid="{62D8E6EC-80C0-B240-B527-42ED98B5A6E4}"/>
    <hyperlink ref="C41" r:id="rId23" xr:uid="{3B7E89E7-E2C2-9D45-BF70-F257875444ED}"/>
    <hyperlink ref="C4" r:id="rId24" xr:uid="{08E76327-3306-7B44-A766-95E9FFA812F8}"/>
    <hyperlink ref="C47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103"/>
  <sheetViews>
    <sheetView topLeftCell="A84" zoomScaleNormal="150" zoomScaleSheetLayoutView="100" workbookViewId="0">
      <selection activeCell="A104" sqref="A104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112</v>
      </c>
    </row>
    <row r="28" spans="1:3" x14ac:dyDescent="0.2">
      <c r="B28">
        <v>3</v>
      </c>
      <c r="C28" t="s">
        <v>120</v>
      </c>
    </row>
    <row r="29" spans="1:3" x14ac:dyDescent="0.2">
      <c r="C29" t="s">
        <v>121</v>
      </c>
    </row>
    <row r="30" spans="1:3" x14ac:dyDescent="0.2">
      <c r="C30" t="s">
        <v>126</v>
      </c>
    </row>
    <row r="31" spans="1:3" x14ac:dyDescent="0.2">
      <c r="C31" t="s">
        <v>127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130</v>
      </c>
    </row>
    <row r="34" spans="1:3" x14ac:dyDescent="0.2">
      <c r="C34" t="s">
        <v>135</v>
      </c>
    </row>
    <row r="35" spans="1:3" x14ac:dyDescent="0.2">
      <c r="C35" t="s">
        <v>136</v>
      </c>
    </row>
    <row r="36" spans="1:3" x14ac:dyDescent="0.2">
      <c r="A36" s="1">
        <v>43910</v>
      </c>
      <c r="B36">
        <v>1</v>
      </c>
      <c r="C36" t="s">
        <v>137</v>
      </c>
    </row>
    <row r="37" spans="1:3" x14ac:dyDescent="0.2">
      <c r="A37" s="1">
        <v>43911</v>
      </c>
      <c r="B37">
        <v>1</v>
      </c>
      <c r="C37" t="s">
        <v>138</v>
      </c>
    </row>
    <row r="38" spans="1:3" x14ac:dyDescent="0.2">
      <c r="A38" s="1">
        <v>43912</v>
      </c>
      <c r="B38">
        <v>1</v>
      </c>
      <c r="C38" t="s">
        <v>139</v>
      </c>
    </row>
    <row r="39" spans="1:3" x14ac:dyDescent="0.2">
      <c r="C39" t="s">
        <v>140</v>
      </c>
    </row>
    <row r="40" spans="1:3" x14ac:dyDescent="0.2">
      <c r="C40" t="s">
        <v>141</v>
      </c>
    </row>
    <row r="41" spans="1:3" x14ac:dyDescent="0.2">
      <c r="C41" t="s">
        <v>142</v>
      </c>
    </row>
    <row r="42" spans="1:3" x14ac:dyDescent="0.2">
      <c r="B42">
        <v>2</v>
      </c>
      <c r="C42" t="s">
        <v>155</v>
      </c>
    </row>
    <row r="43" spans="1:3" x14ac:dyDescent="0.2">
      <c r="C43" t="s">
        <v>156</v>
      </c>
    </row>
    <row r="44" spans="1:3" x14ac:dyDescent="0.2">
      <c r="C44" t="s">
        <v>157</v>
      </c>
    </row>
    <row r="45" spans="1:3" x14ac:dyDescent="0.2">
      <c r="C45" t="s">
        <v>158</v>
      </c>
    </row>
    <row r="46" spans="1:3" x14ac:dyDescent="0.2">
      <c r="C46" t="s">
        <v>159</v>
      </c>
    </row>
    <row r="47" spans="1:3" x14ac:dyDescent="0.2">
      <c r="B47">
        <v>3</v>
      </c>
      <c r="C47" t="s">
        <v>165</v>
      </c>
    </row>
    <row r="48" spans="1:3" x14ac:dyDescent="0.2">
      <c r="A48" s="1">
        <v>43913</v>
      </c>
      <c r="B48">
        <v>1</v>
      </c>
      <c r="C48" t="s">
        <v>166</v>
      </c>
    </row>
    <row r="49" spans="1:3" x14ac:dyDescent="0.2">
      <c r="A49" s="1">
        <v>43914</v>
      </c>
      <c r="B49">
        <v>1</v>
      </c>
      <c r="C49" t="s">
        <v>167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168</v>
      </c>
    </row>
    <row r="52" spans="1:3" x14ac:dyDescent="0.2">
      <c r="C52" t="s">
        <v>169</v>
      </c>
    </row>
    <row r="53" spans="1:3" x14ac:dyDescent="0.2">
      <c r="C53" t="s">
        <v>170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171</v>
      </c>
    </row>
    <row r="56" spans="1:3" x14ac:dyDescent="0.2">
      <c r="C56" t="s">
        <v>172</v>
      </c>
    </row>
    <row r="57" spans="1:3" x14ac:dyDescent="0.2">
      <c r="C57" t="s">
        <v>173</v>
      </c>
    </row>
    <row r="58" spans="1:3" x14ac:dyDescent="0.2">
      <c r="A58" s="1">
        <v>43917</v>
      </c>
      <c r="B58">
        <v>1</v>
      </c>
      <c r="C58" t="s">
        <v>174</v>
      </c>
    </row>
    <row r="59" spans="1:3" x14ac:dyDescent="0.2">
      <c r="B59">
        <v>2</v>
      </c>
      <c r="C59" t="s">
        <v>176</v>
      </c>
    </row>
    <row r="60" spans="1:3" x14ac:dyDescent="0.2">
      <c r="B60">
        <v>3</v>
      </c>
      <c r="C60" t="s">
        <v>178</v>
      </c>
    </row>
    <row r="61" spans="1:3" x14ac:dyDescent="0.2">
      <c r="C61" t="s">
        <v>179</v>
      </c>
    </row>
    <row r="62" spans="1:3" x14ac:dyDescent="0.2">
      <c r="C62" t="s">
        <v>180</v>
      </c>
    </row>
    <row r="63" spans="1:3" x14ac:dyDescent="0.2">
      <c r="B63">
        <v>4</v>
      </c>
      <c r="C63" t="s">
        <v>181</v>
      </c>
    </row>
    <row r="64" spans="1:3" x14ac:dyDescent="0.2">
      <c r="A64" s="1">
        <v>43918</v>
      </c>
      <c r="B64">
        <v>1</v>
      </c>
      <c r="C64" t="s">
        <v>182</v>
      </c>
    </row>
    <row r="65" spans="1:3" x14ac:dyDescent="0.2">
      <c r="B65">
        <v>2</v>
      </c>
      <c r="C65" t="s">
        <v>183</v>
      </c>
    </row>
    <row r="66" spans="1:3" x14ac:dyDescent="0.2">
      <c r="B66">
        <v>3</v>
      </c>
      <c r="C66" t="s">
        <v>184</v>
      </c>
    </row>
    <row r="67" spans="1:3" x14ac:dyDescent="0.2">
      <c r="C67" t="s">
        <v>185</v>
      </c>
    </row>
    <row r="68" spans="1:3" x14ac:dyDescent="0.2">
      <c r="B68">
        <v>4</v>
      </c>
      <c r="C68" t="s">
        <v>187</v>
      </c>
    </row>
    <row r="69" spans="1:3" x14ac:dyDescent="0.2">
      <c r="C69" t="s">
        <v>188</v>
      </c>
    </row>
    <row r="70" spans="1:3" x14ac:dyDescent="0.2">
      <c r="A70" s="1">
        <v>43919</v>
      </c>
      <c r="B70">
        <v>1</v>
      </c>
      <c r="C70" t="s">
        <v>190</v>
      </c>
    </row>
    <row r="71" spans="1:3" x14ac:dyDescent="0.2">
      <c r="C71" t="s">
        <v>189</v>
      </c>
    </row>
    <row r="72" spans="1:3" x14ac:dyDescent="0.2">
      <c r="B72">
        <v>2</v>
      </c>
      <c r="C72" t="s">
        <v>191</v>
      </c>
    </row>
    <row r="73" spans="1:3" x14ac:dyDescent="0.2">
      <c r="B73">
        <v>3</v>
      </c>
      <c r="C73" t="s">
        <v>192</v>
      </c>
    </row>
    <row r="74" spans="1:3" x14ac:dyDescent="0.2">
      <c r="B74">
        <v>4</v>
      </c>
      <c r="C74" t="s">
        <v>193</v>
      </c>
    </row>
    <row r="75" spans="1:3" x14ac:dyDescent="0.2">
      <c r="C75" t="s">
        <v>194</v>
      </c>
    </row>
    <row r="76" spans="1:3" x14ac:dyDescent="0.2">
      <c r="A76" s="1">
        <v>43920</v>
      </c>
      <c r="B76">
        <v>1</v>
      </c>
      <c r="C76" t="s">
        <v>196</v>
      </c>
    </row>
    <row r="77" spans="1:3" x14ac:dyDescent="0.2">
      <c r="C77" t="s">
        <v>108</v>
      </c>
    </row>
    <row r="78" spans="1:3" x14ac:dyDescent="0.2">
      <c r="C78" t="s">
        <v>195</v>
      </c>
    </row>
    <row r="79" spans="1:3" x14ac:dyDescent="0.2">
      <c r="A79" s="1">
        <v>43921</v>
      </c>
      <c r="B79">
        <v>1</v>
      </c>
      <c r="C79" t="s">
        <v>198</v>
      </c>
    </row>
    <row r="80" spans="1:3" x14ac:dyDescent="0.2">
      <c r="C80" t="s">
        <v>197</v>
      </c>
    </row>
    <row r="81" spans="1:3" x14ac:dyDescent="0.2">
      <c r="A81" s="1">
        <v>43922</v>
      </c>
      <c r="B81">
        <v>1</v>
      </c>
      <c r="C81" t="s">
        <v>108</v>
      </c>
    </row>
    <row r="82" spans="1:3" x14ac:dyDescent="0.2">
      <c r="A82" s="1">
        <v>43924</v>
      </c>
      <c r="B82">
        <v>1</v>
      </c>
      <c r="C82" t="s">
        <v>200</v>
      </c>
    </row>
    <row r="83" spans="1:3" x14ac:dyDescent="0.2">
      <c r="C83" t="s">
        <v>201</v>
      </c>
    </row>
    <row r="84" spans="1:3" x14ac:dyDescent="0.2">
      <c r="B84">
        <v>2</v>
      </c>
      <c r="C84" t="s">
        <v>206</v>
      </c>
    </row>
    <row r="85" spans="1:3" x14ac:dyDescent="0.2">
      <c r="C85" t="s">
        <v>207</v>
      </c>
    </row>
    <row r="86" spans="1:3" x14ac:dyDescent="0.2">
      <c r="A86" s="1">
        <v>43925</v>
      </c>
      <c r="B86">
        <v>1</v>
      </c>
      <c r="C86" t="s">
        <v>208</v>
      </c>
    </row>
    <row r="87" spans="1:3" x14ac:dyDescent="0.2">
      <c r="C87" t="s">
        <v>189</v>
      </c>
    </row>
    <row r="88" spans="1:3" x14ac:dyDescent="0.2">
      <c r="B88">
        <v>2</v>
      </c>
      <c r="C88" t="s">
        <v>209</v>
      </c>
    </row>
    <row r="89" spans="1:3" x14ac:dyDescent="0.2">
      <c r="A89" s="1">
        <v>43926</v>
      </c>
      <c r="B89">
        <v>1</v>
      </c>
      <c r="C89" t="s">
        <v>210</v>
      </c>
    </row>
    <row r="90" spans="1:3" x14ac:dyDescent="0.2">
      <c r="A90" s="1">
        <v>43927</v>
      </c>
      <c r="B90">
        <v>1</v>
      </c>
      <c r="C90" t="s">
        <v>211</v>
      </c>
    </row>
    <row r="91" spans="1:3" x14ac:dyDescent="0.2">
      <c r="C91" t="s">
        <v>212</v>
      </c>
    </row>
    <row r="92" spans="1:3" x14ac:dyDescent="0.2">
      <c r="A92" s="1">
        <v>43928</v>
      </c>
      <c r="B92">
        <v>1</v>
      </c>
      <c r="C92" t="s">
        <v>212</v>
      </c>
    </row>
    <row r="93" spans="1:3" x14ac:dyDescent="0.2">
      <c r="A93" s="1">
        <v>43929</v>
      </c>
      <c r="B93">
        <v>1</v>
      </c>
      <c r="C93" t="s">
        <v>212</v>
      </c>
    </row>
    <row r="94" spans="1:3" x14ac:dyDescent="0.2">
      <c r="A94" s="1">
        <v>43930</v>
      </c>
      <c r="B94">
        <v>1</v>
      </c>
      <c r="C94" t="s">
        <v>212</v>
      </c>
    </row>
    <row r="95" spans="1:3" x14ac:dyDescent="0.2">
      <c r="A95" s="1">
        <v>43932</v>
      </c>
      <c r="B95">
        <v>1</v>
      </c>
      <c r="C95" t="s">
        <v>213</v>
      </c>
    </row>
    <row r="96" spans="1:3" x14ac:dyDescent="0.2">
      <c r="B96">
        <v>1</v>
      </c>
      <c r="C96" t="s">
        <v>210</v>
      </c>
    </row>
    <row r="97" spans="1:3" x14ac:dyDescent="0.2">
      <c r="A97" s="1">
        <v>43935</v>
      </c>
      <c r="B97">
        <v>1</v>
      </c>
      <c r="C97" t="s">
        <v>210</v>
      </c>
    </row>
    <row r="98" spans="1:3" x14ac:dyDescent="0.2">
      <c r="A98" s="1">
        <v>43936</v>
      </c>
      <c r="B98">
        <v>1</v>
      </c>
      <c r="C98" t="s">
        <v>210</v>
      </c>
    </row>
    <row r="99" spans="1:3" x14ac:dyDescent="0.2">
      <c r="C99" t="s">
        <v>216</v>
      </c>
    </row>
    <row r="100" spans="1:3" x14ac:dyDescent="0.2">
      <c r="C100" t="s">
        <v>217</v>
      </c>
    </row>
    <row r="101" spans="1:3" x14ac:dyDescent="0.2">
      <c r="C101" t="s">
        <v>240</v>
      </c>
    </row>
    <row r="102" spans="1:3" x14ac:dyDescent="0.2">
      <c r="A102" s="1">
        <v>43937</v>
      </c>
      <c r="B102">
        <v>1</v>
      </c>
      <c r="C102" t="s">
        <v>210</v>
      </c>
    </row>
    <row r="103" spans="1:3" x14ac:dyDescent="0.2">
      <c r="C103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P83" activePane="bottomRight" state="frozen"/>
      <selection pane="bottomLeft" activeCell="A3" sqref="A3"/>
      <selection pane="topRight" activeCell="B1" sqref="B1"/>
      <selection pane="bottomRight" activeCell="A87" sqref="A87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2" t="s">
        <v>1</v>
      </c>
      <c r="D1" s="12"/>
      <c r="E1" s="12"/>
      <c r="F1" s="12" t="s">
        <v>2</v>
      </c>
      <c r="G1" s="12"/>
      <c r="H1" s="12"/>
      <c r="I1" s="12" t="s">
        <v>3</v>
      </c>
      <c r="J1" s="12"/>
      <c r="K1" s="12"/>
      <c r="L1" s="12" t="s">
        <v>4</v>
      </c>
      <c r="M1" s="12"/>
      <c r="N1" s="12"/>
      <c r="O1" s="12" t="s">
        <v>39</v>
      </c>
      <c r="P1" s="12"/>
      <c r="Q1" s="12"/>
      <c r="R1" s="12" t="s">
        <v>40</v>
      </c>
      <c r="S1" s="12"/>
      <c r="T1" s="12"/>
      <c r="U1" s="12" t="s">
        <v>41</v>
      </c>
      <c r="V1" s="12"/>
      <c r="W1" s="12"/>
      <c r="X1" s="12" t="s">
        <v>42</v>
      </c>
      <c r="Y1" s="12"/>
      <c r="Z1" s="12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5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5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5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5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Q52">
        <v>1</v>
      </c>
      <c r="R52">
        <v>1</v>
      </c>
      <c r="U52">
        <v>5</v>
      </c>
      <c r="X52">
        <v>9</v>
      </c>
    </row>
    <row r="53" spans="1:25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5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5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5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5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</row>
    <row r="58" spans="1:25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5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5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5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5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5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5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7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7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V66">
        <v>22</v>
      </c>
      <c r="W66">
        <v>1</v>
      </c>
      <c r="X66">
        <v>54</v>
      </c>
      <c r="Y66">
        <v>23</v>
      </c>
    </row>
    <row r="67" spans="1:27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7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7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V69">
        <v>13</v>
      </c>
      <c r="X69">
        <v>52</v>
      </c>
      <c r="Y69">
        <v>55</v>
      </c>
    </row>
    <row r="70" spans="1:27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V70">
        <v>7</v>
      </c>
      <c r="X70">
        <v>96</v>
      </c>
      <c r="Y70">
        <v>43</v>
      </c>
    </row>
    <row r="71" spans="1:27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30</v>
      </c>
      <c r="O71">
        <v>38</v>
      </c>
      <c r="Q71">
        <v>1</v>
      </c>
      <c r="R71">
        <v>2</v>
      </c>
      <c r="U71">
        <v>28</v>
      </c>
      <c r="V71">
        <v>16</v>
      </c>
      <c r="X71">
        <v>51</v>
      </c>
      <c r="Y71">
        <v>52</v>
      </c>
      <c r="Z71">
        <v>2</v>
      </c>
    </row>
    <row r="72" spans="1:27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18</v>
      </c>
      <c r="M72">
        <v>35</v>
      </c>
      <c r="O72">
        <v>54</v>
      </c>
      <c r="R72">
        <v>3</v>
      </c>
      <c r="U72">
        <v>8</v>
      </c>
      <c r="V72">
        <v>28</v>
      </c>
      <c r="X72">
        <v>68</v>
      </c>
      <c r="Y72">
        <v>79</v>
      </c>
      <c r="Z72">
        <v>1</v>
      </c>
    </row>
    <row r="73" spans="1:27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11</v>
      </c>
      <c r="M73">
        <v>2</v>
      </c>
      <c r="O73">
        <v>38</v>
      </c>
      <c r="R73">
        <v>6</v>
      </c>
      <c r="U73">
        <v>22</v>
      </c>
      <c r="X73">
        <v>49</v>
      </c>
      <c r="Y73">
        <v>54</v>
      </c>
    </row>
    <row r="74" spans="1:27" x14ac:dyDescent="0.2">
      <c r="A74" s="1">
        <v>43925</v>
      </c>
      <c r="B74" s="1"/>
      <c r="C74">
        <v>2</v>
      </c>
      <c r="E74">
        <v>1</v>
      </c>
      <c r="F74">
        <v>104</v>
      </c>
      <c r="L74">
        <v>11</v>
      </c>
      <c r="O74">
        <v>27</v>
      </c>
      <c r="R74">
        <v>2</v>
      </c>
      <c r="U74">
        <v>14</v>
      </c>
      <c r="X74">
        <v>30</v>
      </c>
      <c r="Y74">
        <v>51</v>
      </c>
      <c r="Z74">
        <v>1</v>
      </c>
      <c r="AA74">
        <v>1367</v>
      </c>
    </row>
    <row r="75" spans="1:27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2</v>
      </c>
      <c r="M75">
        <v>5</v>
      </c>
      <c r="O75">
        <v>7</v>
      </c>
      <c r="Q75">
        <v>1</v>
      </c>
      <c r="R75">
        <v>4</v>
      </c>
      <c r="U75">
        <v>17</v>
      </c>
      <c r="V75">
        <v>56</v>
      </c>
      <c r="X75">
        <v>20</v>
      </c>
      <c r="Y75">
        <v>56</v>
      </c>
    </row>
    <row r="76" spans="1:27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2</v>
      </c>
      <c r="M76">
        <v>2</v>
      </c>
      <c r="O76">
        <v>14</v>
      </c>
      <c r="R76">
        <v>3</v>
      </c>
      <c r="U76">
        <v>7</v>
      </c>
      <c r="V76">
        <v>14</v>
      </c>
      <c r="W76">
        <v>2</v>
      </c>
      <c r="X76">
        <v>23</v>
      </c>
      <c r="Y76">
        <v>37</v>
      </c>
      <c r="Z76">
        <v>2</v>
      </c>
    </row>
    <row r="77" spans="1:27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4</v>
      </c>
      <c r="M77">
        <v>36</v>
      </c>
      <c r="N77">
        <v>1</v>
      </c>
      <c r="O77">
        <v>13</v>
      </c>
      <c r="R77">
        <v>9</v>
      </c>
      <c r="T77">
        <v>1</v>
      </c>
      <c r="U77">
        <v>10</v>
      </c>
      <c r="V77">
        <v>8</v>
      </c>
      <c r="W77">
        <v>2</v>
      </c>
      <c r="X77">
        <v>33</v>
      </c>
      <c r="Y77">
        <v>66</v>
      </c>
      <c r="Z77">
        <v>1</v>
      </c>
      <c r="AA77">
        <v>76</v>
      </c>
    </row>
    <row r="78" spans="1:27" x14ac:dyDescent="0.2">
      <c r="A78" s="1">
        <v>43929</v>
      </c>
      <c r="B78" s="1"/>
      <c r="C78">
        <v>2</v>
      </c>
      <c r="D78">
        <v>5</v>
      </c>
      <c r="F78">
        <v>48</v>
      </c>
      <c r="L78">
        <v>5</v>
      </c>
      <c r="M78">
        <v>31</v>
      </c>
      <c r="N78">
        <v>1</v>
      </c>
      <c r="O78">
        <v>9</v>
      </c>
      <c r="R78">
        <v>9</v>
      </c>
      <c r="U78">
        <v>11</v>
      </c>
      <c r="X78">
        <v>21</v>
      </c>
      <c r="Y78">
        <v>50</v>
      </c>
      <c r="Z78">
        <v>1</v>
      </c>
    </row>
    <row r="79" spans="1:27" x14ac:dyDescent="0.2">
      <c r="A79" s="1">
        <v>43930</v>
      </c>
      <c r="B79" s="1"/>
      <c r="C79">
        <v>1</v>
      </c>
      <c r="D79">
        <v>7</v>
      </c>
      <c r="F79">
        <v>39</v>
      </c>
      <c r="L79">
        <v>1</v>
      </c>
      <c r="M79">
        <v>47</v>
      </c>
      <c r="N79">
        <v>1</v>
      </c>
      <c r="O79">
        <v>10</v>
      </c>
      <c r="P79">
        <v>364</v>
      </c>
      <c r="R79">
        <v>4</v>
      </c>
      <c r="U79">
        <v>14</v>
      </c>
      <c r="V79">
        <v>17</v>
      </c>
      <c r="X79">
        <v>16</v>
      </c>
      <c r="Y79">
        <v>70</v>
      </c>
      <c r="AA79">
        <v>101</v>
      </c>
    </row>
    <row r="80" spans="1:27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7</v>
      </c>
      <c r="M80">
        <v>12</v>
      </c>
      <c r="O80">
        <v>12</v>
      </c>
      <c r="P80">
        <v>-4</v>
      </c>
      <c r="R80">
        <v>11</v>
      </c>
      <c r="T80">
        <v>1</v>
      </c>
      <c r="U80">
        <v>11</v>
      </c>
      <c r="V80">
        <v>16</v>
      </c>
      <c r="X80">
        <v>13</v>
      </c>
      <c r="Y80">
        <v>120</v>
      </c>
      <c r="Z80">
        <v>1</v>
      </c>
    </row>
    <row r="81" spans="1:27" x14ac:dyDescent="0.2">
      <c r="A81" s="1">
        <v>43932</v>
      </c>
      <c r="B81" s="1"/>
      <c r="D81">
        <v>3</v>
      </c>
      <c r="F81">
        <v>35</v>
      </c>
      <c r="H81">
        <v>1</v>
      </c>
      <c r="L81">
        <v>1</v>
      </c>
      <c r="M81">
        <v>46</v>
      </c>
      <c r="O81">
        <v>9</v>
      </c>
      <c r="R81">
        <v>11</v>
      </c>
      <c r="U81">
        <v>8</v>
      </c>
      <c r="V81">
        <v>13</v>
      </c>
      <c r="X81">
        <v>24</v>
      </c>
      <c r="Y81">
        <v>60</v>
      </c>
      <c r="Z81">
        <v>1</v>
      </c>
    </row>
    <row r="82" spans="1:27" x14ac:dyDescent="0.2">
      <c r="A82" s="1">
        <v>43933</v>
      </c>
      <c r="B82" s="1"/>
      <c r="C82">
        <v>-1</v>
      </c>
      <c r="D82">
        <v>5</v>
      </c>
      <c r="F82">
        <v>-3</v>
      </c>
      <c r="H82">
        <v>1</v>
      </c>
      <c r="M82">
        <v>14</v>
      </c>
      <c r="N82">
        <v>1</v>
      </c>
      <c r="O82">
        <v>9</v>
      </c>
      <c r="R82">
        <v>11</v>
      </c>
      <c r="T82">
        <v>1</v>
      </c>
      <c r="U82">
        <v>3</v>
      </c>
      <c r="V82">
        <v>23</v>
      </c>
      <c r="X82">
        <v>3</v>
      </c>
      <c r="Y82">
        <v>29</v>
      </c>
      <c r="AA82">
        <v>11</v>
      </c>
    </row>
    <row r="83" spans="1:27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2</v>
      </c>
      <c r="M83">
        <v>1</v>
      </c>
      <c r="O83">
        <v>4</v>
      </c>
      <c r="P83">
        <v>74</v>
      </c>
      <c r="R83">
        <v>6</v>
      </c>
      <c r="U83">
        <v>6</v>
      </c>
      <c r="V83">
        <v>12</v>
      </c>
      <c r="X83">
        <v>13</v>
      </c>
      <c r="Y83">
        <v>60</v>
      </c>
    </row>
    <row r="84" spans="1:27" x14ac:dyDescent="0.2">
      <c r="A84" s="1">
        <v>43935</v>
      </c>
      <c r="B84" s="1"/>
      <c r="D84">
        <v>3</v>
      </c>
      <c r="F84">
        <v>7</v>
      </c>
      <c r="J84">
        <v>4</v>
      </c>
      <c r="L84">
        <v>2</v>
      </c>
      <c r="M84">
        <v>13</v>
      </c>
      <c r="O84">
        <v>11</v>
      </c>
      <c r="R84">
        <v>15</v>
      </c>
      <c r="U84">
        <v>4</v>
      </c>
      <c r="V84">
        <v>45</v>
      </c>
      <c r="X84">
        <v>10</v>
      </c>
      <c r="Y84">
        <v>43</v>
      </c>
    </row>
    <row r="85" spans="1:27" x14ac:dyDescent="0.2">
      <c r="A85" s="1">
        <v>43936</v>
      </c>
      <c r="B85" s="1"/>
      <c r="E85">
        <v>1</v>
      </c>
      <c r="F85">
        <v>16</v>
      </c>
      <c r="M85">
        <v>23</v>
      </c>
      <c r="O85">
        <v>1</v>
      </c>
      <c r="R85">
        <v>4</v>
      </c>
      <c r="T85">
        <v>1</v>
      </c>
      <c r="U85">
        <v>5</v>
      </c>
      <c r="V85">
        <v>42</v>
      </c>
      <c r="X85">
        <v>8</v>
      </c>
      <c r="Y85">
        <v>19</v>
      </c>
    </row>
    <row r="86" spans="1:27" x14ac:dyDescent="0.2">
      <c r="A86" s="1">
        <v>43937</v>
      </c>
      <c r="B86" s="1"/>
      <c r="D86">
        <v>4</v>
      </c>
      <c r="F86">
        <v>12</v>
      </c>
      <c r="L86">
        <v>1</v>
      </c>
      <c r="M86">
        <v>32</v>
      </c>
      <c r="O86">
        <v>2</v>
      </c>
      <c r="R86">
        <v>11</v>
      </c>
      <c r="U86">
        <v>3</v>
      </c>
      <c r="V86">
        <v>2</v>
      </c>
      <c r="X86">
        <v>2</v>
      </c>
    </row>
    <row r="87" spans="1:27" x14ac:dyDescent="0.2">
      <c r="A87" s="1"/>
      <c r="B87" s="1"/>
    </row>
    <row r="88" spans="1:27" x14ac:dyDescent="0.2">
      <c r="A88" s="1"/>
      <c r="B88" s="1"/>
    </row>
    <row r="89" spans="1:27" x14ac:dyDescent="0.2">
      <c r="A89" s="1"/>
      <c r="B89" s="1"/>
    </row>
    <row r="90" spans="1:27" x14ac:dyDescent="0.2">
      <c r="A90" s="1"/>
      <c r="B90" s="1"/>
    </row>
    <row r="91" spans="1:27" x14ac:dyDescent="0.2">
      <c r="A91" s="1"/>
      <c r="B91" s="1"/>
    </row>
    <row r="92" spans="1:27" x14ac:dyDescent="0.2">
      <c r="A92" s="1"/>
      <c r="B92" s="1"/>
    </row>
    <row r="93" spans="1:27" x14ac:dyDescent="0.2">
      <c r="A93" s="1"/>
      <c r="B93" s="1"/>
    </row>
    <row r="94" spans="1:27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EA143"/>
  <sheetViews>
    <sheetView zoomScaleNormal="100" zoomScaleSheetLayoutView="100" workbookViewId="0">
      <pane xSplit="1" ySplit="2" topLeftCell="BV77" activePane="bottomRight" state="frozen"/>
      <selection pane="bottomLeft" activeCell="A51" sqref="A51"/>
      <selection pane="topRight" activeCell="B1" sqref="B1"/>
      <selection pane="bottomRight" activeCell="Z86" sqref="Z86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24" x14ac:dyDescent="0.2">
      <c r="A1" t="s">
        <v>0</v>
      </c>
      <c r="B1" s="12" t="s">
        <v>1</v>
      </c>
      <c r="C1" s="12"/>
      <c r="D1" s="12"/>
      <c r="E1" s="12" t="s">
        <v>2</v>
      </c>
      <c r="F1" s="12"/>
      <c r="G1" s="12"/>
      <c r="H1" s="12" t="s">
        <v>3</v>
      </c>
      <c r="I1" s="12"/>
      <c r="J1" s="12"/>
      <c r="K1" s="12" t="s">
        <v>4</v>
      </c>
      <c r="L1" s="12"/>
      <c r="M1" s="12"/>
      <c r="N1" s="12" t="s">
        <v>39</v>
      </c>
      <c r="O1" s="12"/>
      <c r="P1" s="12"/>
      <c r="Q1" s="12" t="s">
        <v>40</v>
      </c>
      <c r="R1" s="12"/>
      <c r="S1" s="12"/>
      <c r="T1" s="12" t="s">
        <v>41</v>
      </c>
      <c r="U1" s="12"/>
      <c r="V1" s="12"/>
      <c r="W1" s="12" t="s">
        <v>42</v>
      </c>
      <c r="X1" s="12"/>
      <c r="Y1" s="12"/>
      <c r="Z1" s="12" t="s">
        <v>91</v>
      </c>
      <c r="AA1" s="12"/>
      <c r="AB1" s="12"/>
      <c r="AC1" s="12" t="s">
        <v>90</v>
      </c>
      <c r="AD1" s="12"/>
      <c r="AE1" s="12"/>
      <c r="AF1" s="5" t="s">
        <v>9</v>
      </c>
      <c r="AG1" t="s">
        <v>10</v>
      </c>
      <c r="AH1" s="12" t="s">
        <v>17</v>
      </c>
      <c r="AI1" s="12"/>
      <c r="AJ1" s="12"/>
      <c r="AK1" s="12"/>
      <c r="AL1" s="12" t="s">
        <v>14</v>
      </c>
      <c r="AM1" s="12"/>
      <c r="AN1" s="12" t="s">
        <v>13</v>
      </c>
      <c r="AO1" s="12"/>
      <c r="AP1" s="12"/>
      <c r="AQ1" s="12"/>
      <c r="AR1" s="12"/>
      <c r="AS1" s="12"/>
      <c r="AT1" s="12"/>
      <c r="AU1" s="12"/>
      <c r="AV1" s="3" t="s">
        <v>175</v>
      </c>
      <c r="AW1" t="s">
        <v>15</v>
      </c>
      <c r="AX1" t="s">
        <v>16</v>
      </c>
      <c r="AY1" s="12" t="s">
        <v>20</v>
      </c>
      <c r="AZ1" s="12"/>
      <c r="BA1" t="s">
        <v>67</v>
      </c>
      <c r="BB1" s="12" t="s">
        <v>73</v>
      </c>
      <c r="BC1" s="12"/>
      <c r="BD1" s="12" t="s">
        <v>79</v>
      </c>
      <c r="BE1" s="12"/>
      <c r="BF1" s="12" t="s">
        <v>119</v>
      </c>
      <c r="BG1" s="12"/>
      <c r="BH1" s="12" t="s">
        <v>125</v>
      </c>
      <c r="BI1" s="12"/>
      <c r="BJ1" s="12" t="s">
        <v>132</v>
      </c>
      <c r="BK1" s="12"/>
      <c r="BL1" s="12" t="s">
        <v>146</v>
      </c>
      <c r="BM1" s="12"/>
      <c r="BN1" s="12" t="s">
        <v>150</v>
      </c>
      <c r="BO1" s="12"/>
      <c r="BP1" s="12" t="s">
        <v>154</v>
      </c>
      <c r="BQ1" s="12"/>
      <c r="BR1" t="s">
        <v>110</v>
      </c>
      <c r="BS1" s="12" t="s">
        <v>202</v>
      </c>
      <c r="BT1" s="12"/>
      <c r="BU1" s="12"/>
      <c r="BV1" s="12"/>
      <c r="BW1" s="12"/>
      <c r="BX1" s="12"/>
      <c r="BY1" s="12"/>
      <c r="BZ1" s="12"/>
      <c r="CA1" s="12"/>
      <c r="CB1" s="12" t="s">
        <v>111</v>
      </c>
      <c r="CC1" s="12"/>
      <c r="CD1" s="12"/>
      <c r="CE1" s="12"/>
      <c r="CF1" s="12" t="s">
        <v>71</v>
      </c>
      <c r="CG1" s="12"/>
      <c r="CH1" s="12"/>
      <c r="CI1" s="12"/>
      <c r="CJ1" s="12" t="s">
        <v>76</v>
      </c>
      <c r="CK1" s="12"/>
      <c r="CL1" s="12"/>
      <c r="CM1" s="12"/>
      <c r="CN1" s="12" t="s">
        <v>116</v>
      </c>
      <c r="CO1" s="12"/>
      <c r="CP1" s="12"/>
      <c r="CQ1" s="12"/>
      <c r="CR1" s="12" t="s">
        <v>122</v>
      </c>
      <c r="CS1" s="12"/>
      <c r="CT1" s="12"/>
      <c r="CU1" s="12"/>
      <c r="CV1" s="12" t="s">
        <v>131</v>
      </c>
      <c r="CW1" s="12"/>
      <c r="CX1" s="12"/>
      <c r="CY1" s="12"/>
      <c r="CZ1" s="12" t="s">
        <v>143</v>
      </c>
      <c r="DA1" s="12"/>
      <c r="DB1" s="12"/>
      <c r="DC1" s="12"/>
      <c r="DD1" s="12" t="s">
        <v>149</v>
      </c>
      <c r="DE1" s="12"/>
      <c r="DF1" s="12"/>
      <c r="DG1" s="12"/>
      <c r="DH1" s="12" t="s">
        <v>153</v>
      </c>
      <c r="DI1" s="12"/>
      <c r="DJ1" s="12"/>
      <c r="DK1" s="12"/>
      <c r="DL1" s="12" t="str">
        <f>"State daily cases after reaching " &amp;Configuration!$B$12 &amp; " cases"</f>
        <v>State daily cases after reaching 100 cases</v>
      </c>
      <c r="DM1" s="12"/>
      <c r="DN1" s="12"/>
      <c r="DO1" s="12"/>
      <c r="DP1" s="12"/>
      <c r="DQ1" s="12"/>
      <c r="DR1" s="12"/>
      <c r="DS1" s="12"/>
      <c r="DT1" s="12"/>
    </row>
    <row r="2" spans="1:124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161</v>
      </c>
      <c r="BT2" t="s">
        <v>162</v>
      </c>
      <c r="BU2" t="s">
        <v>163</v>
      </c>
      <c r="BV2" t="s">
        <v>160</v>
      </c>
      <c r="BW2" t="s">
        <v>164</v>
      </c>
      <c r="BX2" t="s">
        <v>214</v>
      </c>
      <c r="BY2" t="s">
        <v>215</v>
      </c>
      <c r="BZ2" t="str">
        <f>"Double every "&amp;ROUND(_xlfn.XLOOKUP(_xlfn.AGGREGATE(4,6,$BR$3:$BR2001),$BR$3:$BR$2000,$CC$3:$CC$2000,1,1), 2)&amp;" days"</f>
        <v>Double every 6.15 days</v>
      </c>
      <c r="CA2" t="str">
        <f>FLOOR((_xlfn.XLOOKUP(_xlfn.AGGREGATE(4,6,$BR$3:$BR2001),$BR$3:$BR$2000,$CB$3:$CB$2000,1,1)-_xlfn.XLOOKUP(_xlfn.AGGREGATE(5,6,$BR$3:$BR2000),$BR$3:$BR$2000,$CB$3:$CB$2000,1,1))/_xlfn.XLOOKUP(_xlfn.AGGREGATE(4,6,$BR$3:$BR2000),$BR$3:$BR$2000,$BR$3:$BR$2000,1,1),1) &amp; " new cases per day"</f>
        <v>172 new cases per day</v>
      </c>
      <c r="CB2" t="s">
        <v>203</v>
      </c>
      <c r="CC2" t="s">
        <v>177</v>
      </c>
      <c r="CD2" t="s">
        <v>204</v>
      </c>
      <c r="CE2" t="s">
        <v>205</v>
      </c>
      <c r="CF2" t="s">
        <v>203</v>
      </c>
      <c r="CG2" t="s">
        <v>177</v>
      </c>
      <c r="CH2" t="s">
        <v>186</v>
      </c>
      <c r="CI2" t="s">
        <v>205</v>
      </c>
      <c r="CJ2" t="s">
        <v>203</v>
      </c>
      <c r="CK2" t="s">
        <v>177</v>
      </c>
      <c r="CL2" t="s">
        <v>186</v>
      </c>
      <c r="CM2" t="s">
        <v>205</v>
      </c>
      <c r="CN2" t="s">
        <v>203</v>
      </c>
      <c r="CO2" t="s">
        <v>177</v>
      </c>
      <c r="CP2" t="s">
        <v>186</v>
      </c>
      <c r="CQ2" t="s">
        <v>205</v>
      </c>
      <c r="CR2" t="s">
        <v>203</v>
      </c>
      <c r="CS2" t="s">
        <v>177</v>
      </c>
      <c r="CT2" t="s">
        <v>186</v>
      </c>
      <c r="CU2" t="s">
        <v>205</v>
      </c>
      <c r="CV2" t="s">
        <v>203</v>
      </c>
      <c r="CW2" t="s">
        <v>177</v>
      </c>
      <c r="CX2" t="s">
        <v>186</v>
      </c>
      <c r="CY2" t="s">
        <v>205</v>
      </c>
      <c r="CZ2" t="s">
        <v>203</v>
      </c>
      <c r="DA2" t="s">
        <v>177</v>
      </c>
      <c r="DB2" t="s">
        <v>186</v>
      </c>
      <c r="DC2" t="s">
        <v>205</v>
      </c>
      <c r="DD2" t="s">
        <v>203</v>
      </c>
      <c r="DE2" t="s">
        <v>177</v>
      </c>
      <c r="DF2" t="s">
        <v>186</v>
      </c>
      <c r="DG2" t="s">
        <v>205</v>
      </c>
      <c r="DH2" t="s">
        <v>203</v>
      </c>
      <c r="DI2" t="s">
        <v>177</v>
      </c>
      <c r="DJ2" t="s">
        <v>186</v>
      </c>
      <c r="DK2" t="s">
        <v>205</v>
      </c>
      <c r="DL2" t="s">
        <v>129</v>
      </c>
      <c r="DM2" t="s">
        <v>1</v>
      </c>
      <c r="DN2" t="s">
        <v>2</v>
      </c>
      <c r="DO2" t="s">
        <v>3</v>
      </c>
      <c r="DP2" t="s">
        <v>4</v>
      </c>
      <c r="DQ2" t="s">
        <v>39</v>
      </c>
      <c r="DR2" t="s">
        <v>40</v>
      </c>
      <c r="DS2" t="s">
        <v>41</v>
      </c>
      <c r="DT2" t="s">
        <v>42</v>
      </c>
    </row>
    <row r="3" spans="1:124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 t="shared" ref="BS3:BS34" si="0">IFERROR(IF(OR(ISNA($A3),$AC3&lt;100),NA(),IF(FLOOR(2^($BR3+(LOG(100)/LOG(2))),2)-100&gt; _xlfn.AGGREGATE(4,6,$CB$3:$DH$2000)+2000,NA(),FLOOR(2^($BR3+(LOG(100)/LOG(2))),2))), NA())</f>
        <v>#N/A</v>
      </c>
      <c r="BT3" t="e">
        <f t="shared" ref="BT3:BT34" si="1">IFERROR(IF(OR(ISNA($A3),$AC3&lt;100),NA(),IF(FLOOR((2^(($BR3+4*LOG(10)/LOG(2))/2)),2)&gt; _xlfn.AGGREGATE(4,6,$CB$3:$DH$2000)+2000,NA(),FLOOR((2^(($BR3+4*LOG(10)/LOG(2))/2)),2))), NA())</f>
        <v>#N/A</v>
      </c>
      <c r="BU3" t="e">
        <f t="shared" ref="BU3:BU34" si="2">IFERROR(IF(OR(ISNA($A3),$AC3&lt;100),NA(),IF(FLOOR((2^(($BR3+6*LOG(10)/LOG(2))/3)),2)&gt; _xlfn.AGGREGATE(4,6,$CB$3:$DH$2000)+2000,NA(),FLOOR((2^(($BR3+6*LOG(10)/LOG(2))/3)),2))), NA())</f>
        <v>#N/A</v>
      </c>
      <c r="BV3" t="e">
        <f t="shared" ref="BV3:BV34" si="3">IFERROR(IF(OR(ISNA($A3),$AC3&lt;100),NA(),IF(FLOOR((2^(($BR3+8*LOG(10)/LOG(2))/4)),2)&gt; _xlfn.AGGREGATE(4,6,$CB$3:$DH$2000)+2000,NA(),FLOOR((2^(($BR3+8*LOG(10)/LOG(2))/4)),2))), NA())</f>
        <v>#N/A</v>
      </c>
      <c r="BW3" t="e">
        <f t="shared" ref="BW3:BW34" si="4">IFERROR(IF(OR(ISNA($A3),$AC3&lt;100),NA(),IF(FLOOR((2^(($BR3+10*LOG(10)/LOG(2))/5)),2)&gt; _xlfn.AGGREGATE(4,6,$CB$3:$DH$2000)+2000,NA(),FLOOR((2^(($BR3+10*LOG(10)/LOG(2))/5)),2))), NA())</f>
        <v>#N/A</v>
      </c>
      <c r="BX3" t="e">
        <f>IFERROR(IF(OR(ISNA($A3),$AC3&lt;100),NA(),IF(FLOOR((2^(($BR3+12*LOG(10)/LOG(2))/6)),2)&gt; _xlfn.AGGREGATE(4,6,$CB$3:$DH$2000)+2000,NA(),FLOOR((2^(($BR3+12*LOG(10)/LOG(2))/6)),2))), NA())</f>
        <v>#N/A</v>
      </c>
      <c r="BY3" t="e">
        <f>IFERROR(IF(OR(ISNA($A3),$AC3&lt;100),NA(),IF(FLOOR((2^(($BR3+14*LOG(10)/LOG(2))/7)),2)&gt; _xlfn.AGGREGATE(4,6,$CB$3:$DH$2000)+2000,NA(),FLOOR((2^(($BR3+14*LOG(10)/LOG(2))/7)),2))), NA())</f>
        <v>#N/A</v>
      </c>
      <c r="BZ3" t="e">
        <f>IFERROR(IF(OR(ISNA($A3),$AC3&lt;100),NA(),IF(FLOOR((2^(($BR3+2*_xlfn.XLOOKUP(_xlfn.AGGREGATE(4,6,$BR$3:$BR$2000),$BR$3:$BR$2000,$CC$3:$CC$2000,1,1)*LOG(10)/LOG(2))/_xlfn.XLOOKUP(_xlfn.AGGREGATE(4,6,$BR$3:$BR$2000),$BR$3:$BR$2000,$CC$3:$CC$2000,1,1))),2)&gt; _xlfn.AGGREGATE(4,6,$CB$3:$DH$2000)+2000,NA(),FLOOR((2^(($BR3+2*_xlfn.XLOOKUP(_xlfn.AGGREGATE(4,6,$BR$3:$BR$2000),$BR$3:$BR$2000,$CC$3:$CC$2000,1,1)*LOG(10)/LOG(2))/_xlfn.XLOOKUP(_xlfn.AGGREGATE(4,6,$BR$3:$BR$2000),$BR$3:$BR$2000,$CC$3:$CC$2000,1,1))),2))), NA())</f>
        <v>#N/A</v>
      </c>
      <c r="CA3" t="e">
        <f>IF(OR(ISNA($A3),$AC3&lt;100),NA(),FLOOR(_xlfn.XLOOKUP(_xlfn.AGGREGATE(5,6,$BR$3:$BR$2000),$BR$3:$BR$2000,$CB$3:$CB$2000,1,1)+(_xlfn.XLOOKUP(_xlfn.AGGREGATE(4,6,$BR$3:$BR$2000),$BR$3:$BR$2000,$CB$3:$CB$2000,1,1)-_xlfn.XLOOKUP(_xlfn.AGGREGATE(5,6,$BR$3:$BR$2000),$BR$3:$BR$2000,$CB$3:$CB$2000,1,1))/(_xlfn.XLOOKUP(_xlfn.AGGREGATE(4,6,$BR$3:$BR$2000),$BR$3:$BR$2000,$BR$3:$BR$2000,1,1))*BR3, 1))</f>
        <v>#N/A</v>
      </c>
      <c r="CB3" t="e">
        <f t="shared" ref="CB3:CB34" si="5">IFERROR(IF(OR(ISNA(A3),AC3&lt;100),NA(),AC3),NA())</f>
        <v>#N/A</v>
      </c>
      <c r="CC3" t="e">
        <f t="shared" ref="CC3:CC34" si="6">IF(OR(ISNA($A3),$AC3&lt;100),NA(),($BR3*LOG(2)/LOG(CB3/100)))</f>
        <v>#N/A</v>
      </c>
      <c r="CD3" t="e">
        <f>IF(OR(ISNA($A3),$AC3&lt;100),NA(),IF($BR3=0,0,FLOOR((CB3-_xlfn.XLOOKUP(_xlfn.AGGREGATE(5,6,$BR$3:$BR1954),$BR$3:$BR$2000,CB$3:CB$2000,1,1))/_xlfn.XLOOKUP($BR3,$BR$3:$BR$2000,$BR$3:$BR$2000,1,1), 1)))</f>
        <v>#N/A</v>
      </c>
      <c r="CE3" t="e">
        <f>IF(OR(ISNA($A3),ISNA(CB3),$AC3&lt;100),NA(),IFERROR(LOG(2)/LOG(CB3/CB2), 0))</f>
        <v>#N/A</v>
      </c>
      <c r="CF3" t="e" cm="1">
        <f t="array" ref="CF3">IFERROR(IF(OR(ISNA($A3),$AC3&lt;100,INDEX(International!C$3:C$2000,_xlfn.XMATCH(100,International!C$3:C$2000,1,1)+$BR3)=""),NA(),INDEX(International!C$3:C$2000,_xlfn.XMATCH(100,International!C$3:C$2000,1,1)+$BR3)), NA())</f>
        <v>#N/A</v>
      </c>
      <c r="CG3" t="e">
        <f t="shared" ref="CG3:CG34" si="7">IF(OR(ISNA($A3),$AC3&lt;100),NA(),($BR3*LOG(2)/LOG(CF3/100)))</f>
        <v>#N/A</v>
      </c>
      <c r="CH3" t="e">
        <f>IF(OR(ISNA($A3),$AC3&lt;100),NA(),IF($BR3=0,0,FLOOR((CF3-_xlfn.XLOOKUP(_xlfn.AGGREGATE(5,6,$BR$3:$BR1954),$BR$3:$BR$2000,CF$3:CF$2000,1,1))/_xlfn.XLOOKUP($BR3,$BR$3:$BR$2000,$BR$3:$BR$2000,1,1), 1)))</f>
        <v>#N/A</v>
      </c>
      <c r="CI3" t="e">
        <f>IF(OR(ISNA($A3),ISNA(CF3),$AC3&lt;100),NA(),IFERROR(LOG(2)/LOG(CF3/CF2), 0))</f>
        <v>#N/A</v>
      </c>
      <c r="CJ3" t="e" cm="1">
        <f t="array" ref="CJ3">IFERROR(IF(OR(ISNA($A3),$AC3&lt;100,INDEX(International!F$3:F$2000,_xlfn.XMATCH(100,International!F$3:F$2000,1,1)+$BR3)=""),NA(),INDEX(International!F$3:F$2000,_xlfn.XMATCH(100,International!F$3:F$2000,1,1)+$BR3)), NA())</f>
        <v>#N/A</v>
      </c>
      <c r="CK3" t="e">
        <f t="shared" ref="CK3:CK34" si="8">IF(OR(ISNA($A3),$AC3&lt;100),NA(),IF(CJ3=100,0,($BR3*LOG(2)/LOG(CJ3/100))))</f>
        <v>#N/A</v>
      </c>
      <c r="CL3" t="e">
        <f>IF(OR(ISNA($A3),$AC3&lt;100),NA(),IF($BR3=0,0,FLOOR((CJ3-_xlfn.XLOOKUP(_xlfn.AGGREGATE(5,6,$BR$3:$BR1954),$BR$3:$BR$2000,CJ$3:CJ$2000,1,1))/_xlfn.XLOOKUP($BR3,$BR$3:$BR$2000,$BR$3:$BR$2000,1,1), 1)))</f>
        <v>#N/A</v>
      </c>
      <c r="CM3" t="e">
        <f>IF(OR(ISNA($A3),ISNA(CJ3),$AC3&lt;100),NA(),IFERROR(LOG(2)/LOG(CJ3/CJ1), 0))</f>
        <v>#N/A</v>
      </c>
      <c r="CN3" t="e" cm="1">
        <f t="array" ref="CN3">IFERROR(IF(OR(ISNA($A3),$AC3&lt;100,INDEX(International!I$3:I$2000,_xlfn.XMATCH(100,International!I$3:I$2000,1,1)+$BR3)=""),NA(),INDEX(International!I$3:I$2000,_xlfn.XMATCH(100,International!I$3:I$2000,1,1)+$BR3)), NA())</f>
        <v>#N/A</v>
      </c>
      <c r="CO3" t="e">
        <f t="shared" ref="CO3:CO34" si="9">IF(OR(ISNA($A3),$AC3&lt;100),NA(),IF(CN3=100,0,($BR3*LOG(2)/LOG(CN3/100))))</f>
        <v>#N/A</v>
      </c>
      <c r="CP3" t="e">
        <f>IF(OR(ISNA($A3),$AC3&lt;100),NA(),IF($BR3=0,0,FLOOR((CN3-_xlfn.XLOOKUP(_xlfn.AGGREGATE(5,6,$BR$3:$BR1954),$BR$3:$BR$2000,CN$3:CN$2000,1,1))/_xlfn.XLOOKUP($BR3,$BR$3:$BR$2000,$BR$3:$BR$2000,1,1), 1)))</f>
        <v>#N/A</v>
      </c>
      <c r="CQ3" t="e">
        <f>IF(OR(ISNA($A3),ISNA(CN3),$AC3&lt;100),NA(),IFERROR(LOG(2)/LOG(CN3/CN1), 0))</f>
        <v>#N/A</v>
      </c>
      <c r="CR3" t="e" cm="1">
        <f t="array" ref="CR3">IFERROR(IF(OR(ISNA($A3),$AC3&lt;100,INDEX(International!L$3:L$2000,_xlfn.XMATCH(100,International!L$3:L$2000,1,1)+$BR3)=""),NA(),INDEX(International!L$3:L$2000,_xlfn.XMATCH(100,International!L$3:L$2000,1,1)+$BR3)), NA())</f>
        <v>#N/A</v>
      </c>
      <c r="CS3" t="e">
        <f t="shared" ref="CS3:CS34" si="10">IF(OR(ISNA($A3),$AC3&lt;100),NA(),IF(CR3=100,0,($BR3*LOG(2)/LOG(CR3/100))))</f>
        <v>#N/A</v>
      </c>
      <c r="CT3" t="e">
        <f>IF(OR(ISNA($A3),$AC3&lt;100),NA(),IF($BR3=0,0,FLOOR((CR3-_xlfn.XLOOKUP(_xlfn.AGGREGATE(5,6,$BR$3:$BR1954),$BR$3:$BR$2000,CR$3:CR$2000,1,1))/_xlfn.XLOOKUP($BR3,$BR$3:$BR$2000,$BR$3:$BR$2000,1,1), 1)))</f>
        <v>#N/A</v>
      </c>
      <c r="CU3" t="e">
        <f>IF(OR(ISNA($A3),ISNA(CR3),$AC3&lt;100),NA(),IFERROR(LOG(2)/LOG(CR3/CR1), 0))</f>
        <v>#N/A</v>
      </c>
      <c r="CV3" t="e" cm="1">
        <f t="array" ref="CV3">IFERROR(IF(OR(ISNA($A3),$AC3&lt;100,INDEX(International!O$3:O$2000,_xlfn.XMATCH(100,International!O$3:O$2000,1,1)+$BR3)=""),NA(),INDEX(International!O$3:O$2000,_xlfn.XMATCH(100,International!O$3:O$2000,1,1)+$BR3)), NA())</f>
        <v>#N/A</v>
      </c>
      <c r="CW3" t="e">
        <f t="shared" ref="CW3:CW34" si="11">IF(OR(ISNA($A3),$AC3&lt;100),NA(),IF(CV3=100,0,($BR3*LOG(2)/LOG(CV3/100))))</f>
        <v>#N/A</v>
      </c>
      <c r="CX3" t="e">
        <f>IF(OR(ISNA($A3),$AC3&lt;100),NA(),IF($BR3=0,0,FLOOR((CV3-_xlfn.XLOOKUP(_xlfn.AGGREGATE(5,6,$BR$3:$BR1954),$BR$3:$BR$2000,CV$3:CV$2000,1,1))/_xlfn.XLOOKUP($BR3,$BR$3:$BR$2000,$BR$3:$BR$2000,1,1), 1)))</f>
        <v>#N/A</v>
      </c>
      <c r="CY3" t="e">
        <f>IF(OR(ISNA($A3),ISNA(CV3),$AC3&lt;100),NA(),IFERROR(LOG(2)/LOG(CV3/CV1), 0))</f>
        <v>#N/A</v>
      </c>
      <c r="CZ3" t="e" cm="1">
        <f t="array" ref="CZ3">IFERROR(IF(OR(ISNA($A3),$AC3&lt;100,INDEX(International!R$3:R$2000,_xlfn.XMATCH(100,International!R$3:R$2000,1,1)+$BR3)=""),NA(),INDEX(International!R$3:R$2000,_xlfn.XMATCH(100,International!R$3:R$2000,1,1)+$BR3)), NA())</f>
        <v>#N/A</v>
      </c>
      <c r="DA3" t="e">
        <f t="shared" ref="DA3:DA34" si="12">IF(OR(ISNA($A3),$AC3&lt;100),NA(),IF(CZ3=100,0,($BR3*LOG(2)/LOG(CZ3/100))))</f>
        <v>#N/A</v>
      </c>
      <c r="DB3" t="e">
        <f>IF(OR(ISNA($A3),$AC3&lt;100),NA(),IF($BR3=0,0,FLOOR((CZ3-_xlfn.XLOOKUP(_xlfn.AGGREGATE(5,6,$BR$3:$BR1954),$BR$3:$BR$2000,CZ$3:CZ$2000,1,1))/_xlfn.XLOOKUP($BR3,$BR$3:$BR$2000,$BR$3:$BR$2000,1,1), 1)))</f>
        <v>#N/A</v>
      </c>
      <c r="DC3" t="e">
        <f>IF(OR(ISNA($A3),ISNA(CZ3),$AC3&lt;100),NA(),IFERROR(LOG(2)/LOG(CZ3/CZ1), 0))</f>
        <v>#N/A</v>
      </c>
      <c r="DD3" t="e" cm="1">
        <f t="array" ref="DD3">IFERROR(IF(OR(ISNA($A3),$AC3&lt;100,INDEX(International!U$3:U$2000,_xlfn.XMATCH(100,International!U$3:U$2000,1,1)+$BR3)=""),NA(),INDEX(International!U$3:U$2000,_xlfn.XMATCH(100,International!U$3:U$2000,1,1)+$BR3)), NA())</f>
        <v>#N/A</v>
      </c>
      <c r="DE3" t="e">
        <f t="shared" ref="DE3:DE34" si="13">IF(OR(ISNA($A3),$AC3&lt;100),NA(),IF(DD3=100,0,($BR3*LOG(2)/LOG(DD3/100))))</f>
        <v>#N/A</v>
      </c>
      <c r="DF3" t="e">
        <f>IF(OR(ISNA($A3),$AC3&lt;100),NA(),IF($BR3=0,0,FLOOR((DD3-_xlfn.XLOOKUP(_xlfn.AGGREGATE(5,6,$BR$3:$BR1954),$BR$3:$BR$2000,DD$3:DD$2000,1,1))/_xlfn.XLOOKUP($BR3,$BR$3:$BR$2000,$BR$3:$BR$2000,1,1), 1)))</f>
        <v>#N/A</v>
      </c>
      <c r="DG3" t="e">
        <f>IF(OR(ISNA($A3),ISNA(DD3),$AC3&lt;100),NA(),IFERROR(LOG(2)/LOG(DD3/DD1), 0))</f>
        <v>#N/A</v>
      </c>
      <c r="DH3" t="e" cm="1">
        <f t="array" ref="DH3">IFERROR(IF(OR(ISNA($A3),$AC3&lt;100,INDEX(International!X$3:X$2000,_xlfn.XMATCH(100,International!X$3:X$2000,1,1)+$BR3)=""),NA(),INDEX(International!X$3:X$2000,_xlfn.XMATCH(100,International!X$3:X$2000,1,1)+$BR3)), NA())</f>
        <v>#N/A</v>
      </c>
      <c r="DI3" t="e">
        <f t="shared" ref="DI3:DI34" si="14">IF(OR(ISNA($A3),$AC3&lt;100),NA(),IF(DH3=100,0,($BR3*LOG(2)/LOG(DH3/100))))</f>
        <v>#N/A</v>
      </c>
      <c r="DJ3" t="e">
        <f>IF(OR(ISNA($A3),$AC3&lt;100),NA(),IF($BR3=0,0,FLOOR((DH3-_xlfn.XLOOKUP(_xlfn.AGGREGATE(5,6,$BR$3:$BR1954),$BR$3:$BR$2000,DH$3:DH$2000,1,1))/_xlfn.XLOOKUP($BR3,$BR$3:$BR$2000,$BR$3:$BR$2000,1,1), 1)))</f>
        <v>#N/A</v>
      </c>
      <c r="DK3" t="e">
        <f>IF(OR(ISNA($A3),ISNA(DH3),$AC3&lt;100),NA(),IFERROR(LOG(2)/LOG(DH3/DH1), 0))</f>
        <v>#N/A</v>
      </c>
      <c r="DL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+1,DL2+1,NA())))</f>
        <v>0</v>
      </c>
      <c r="DM3" cm="1">
        <f t="array" ref="DM3">IFERROR(IF(ISNA($A3),NA(),INDEX(B$3:B$2000,_xlfn.XMATCH(Configuration!$B$12,B$3:B$2000,1,1)+$DL3)-0), NA())</f>
        <v>100</v>
      </c>
      <c r="DN3" cm="1">
        <f t="array" ref="DN3">IFERROR(IF(ISNA($A3),NA(),INDEX(E$3:E$2000,_xlfn.XMATCH(Configuration!$B$12,E$3:E$2000,1,1)+$DL3)-0), NA())</f>
        <v>112</v>
      </c>
      <c r="DO3" t="e" cm="1">
        <f t="array" ref="DO3">IFERROR(IF(ISNA($A3),NA(),INDEX(H$3:H$2000,_xlfn.XMATCH(Configuration!$B$12,H$3:H$2000,1,1)+$DL3)-0), NA())</f>
        <v>#N/A</v>
      </c>
      <c r="DP3" cm="1">
        <f t="array" ref="DP3">IFERROR(IF(ISNA($A3),NA(),INDEX(K$3:K$2000,_xlfn.XMATCH(Configuration!$B$12,K$3:K$2000,1,1)+$DL3)-0), NA())</f>
        <v>100</v>
      </c>
      <c r="DQ3" cm="1">
        <f t="array" ref="DQ3">IFERROR(IF(ISNA($A3),NA(),INDEX(N$3:N$2000,_xlfn.XMATCH(Configuration!$B$12,N$3:N$2000,1,1)+$DL3)-0), NA())</f>
        <v>144</v>
      </c>
      <c r="DR3" cm="1">
        <f t="array" ref="DR3">IFERROR(IF(ISNA($A3),NA(),INDEX(Q$3:Q$2000,_xlfn.XMATCH(Configuration!$B$12,Q$3:Q$2000,1,1)+$DL3)-0), NA())</f>
        <v>107</v>
      </c>
      <c r="DS3" cm="1">
        <f t="array" ref="DS3">IFERROR(IF(ISNA($A3),NA(),INDEX(T$3:T$2000,_xlfn.XMATCH(Configuration!$B$12,T$3:T$2000,1,1)+$DL3)-0), NA())</f>
        <v>120</v>
      </c>
      <c r="DT3" cm="1">
        <f t="array" ref="DT3">IFERROR(IF(ISNA($A3),NA(),INDEX(W$3:W$2000,_xlfn.XMATCH(Configuration!$B$12,W$3:W$2000,1,1)+$DL3)-0), NA())</f>
        <v>121</v>
      </c>
    </row>
    <row r="4" spans="1:124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15">IF(_xlfn.IFNA($A4,"")="","",Z4+IF(ROW()&gt;4,AC3,0))</f>
        <v>4</v>
      </c>
      <c r="AD4">
        <f t="shared" ref="AD4:AD67" si="16">IF(_xlfn.IFNA($A4,"")="","",AA4+IF(ROW()&gt;4,AD3,0))</f>
        <v>0</v>
      </c>
      <c r="AE4">
        <f t="shared" ref="AE4:AE67" si="17">IF(_xlfn.IFNA($A4,"")="","",AB4+IF(ROW()&gt;4,AE3,0))</f>
        <v>0</v>
      </c>
      <c r="AF4" s="5">
        <f t="shared" ref="AF4:AF67" si="18">IF(OR(_xlfn.IFNA($A4,"")="",ROW()&lt;=3),"",IF(Z3=0,0,Z4/Z3))</f>
        <v>0</v>
      </c>
      <c r="AG4">
        <f t="shared" ref="AG4:AG67" si="19">IF(_xlfn.IFNA($A4,"")="","",AC4-AD4-AE4)</f>
        <v>4</v>
      </c>
      <c r="AH4">
        <f t="shared" ref="AH4:AH67" si="20">IF(_xlfn.IFNA($A4,"")="","",AC4-E4)</f>
        <v>1</v>
      </c>
      <c r="AI4">
        <f t="shared" ref="AI4:AI67" si="21">IF(_xlfn.IFNA($A4,"")="","",AD4-F4)</f>
        <v>0</v>
      </c>
      <c r="AJ4">
        <f t="shared" ref="AJ4:AJ67" si="22">IF(_xlfn.IFNA($A4,"")="","",AE4-G4)</f>
        <v>0</v>
      </c>
      <c r="AK4">
        <f t="shared" ref="AK4:AK67" si="23">IF(_xlfn.IFNA($A4,"")="","",AH4-AI4-AJ4)</f>
        <v>1</v>
      </c>
      <c r="AL4" s="2" t="str">
        <f t="shared" ref="AL4:AL67" si="24">IF(_xlfn.IFNA($A4,"")="","",IF($AD4+$AE4=0,"",AE4/($AD4+$AE4)))</f>
        <v/>
      </c>
      <c r="AM4" s="2" t="str">
        <f t="shared" ref="AM4:AM67" si="25">IF(_xlfn.IFNA($A4,"")="","",IF($AD4+$AE4=0,"",AD4/($AD4+$AE4)))</f>
        <v/>
      </c>
      <c r="AN4" s="2">
        <f t="shared" ref="AN4:AN67" si="26">IF(_xlfn.IFNA($A4,"")="","",IF($AC4=0,0,B4/$AC4))</f>
        <v>0</v>
      </c>
      <c r="AO4" s="2">
        <f t="shared" ref="AO4:AO67" si="27">IF(_xlfn.IFNA($A4,"")="","",IF($AC4=0,0,E4/$AC4))</f>
        <v>0.75</v>
      </c>
      <c r="AP4" s="2">
        <f t="shared" ref="AP4:AP67" si="28">IF(_xlfn.IFNA($A4,"")="","",IF($AC4=0,0,H4/$AC4))</f>
        <v>0</v>
      </c>
      <c r="AQ4" s="2">
        <f t="shared" ref="AQ4:AQ67" si="29">IF(_xlfn.IFNA($A4,"")="","",IF($AC4=0,0,K4/$AC4))</f>
        <v>0</v>
      </c>
      <c r="AR4" s="2">
        <f t="shared" ref="AR4:AR67" si="30">IF(_xlfn.IFNA($A4,"")="","",IF($AC4=0,0,N4/$AC4))</f>
        <v>0</v>
      </c>
      <c r="AS4" s="2">
        <f t="shared" ref="AS4:AS67" si="31">IF(_xlfn.IFNA($A4,"")="","",IF($AC4=0,0,Q4/$AC4))</f>
        <v>0</v>
      </c>
      <c r="AT4" s="2">
        <f t="shared" ref="AT4:AT67" si="32">IF(_xlfn.IFNA($A4,"")="","",IF($AC4=0,0,T4/$AC4))</f>
        <v>0</v>
      </c>
      <c r="AU4" s="2">
        <f t="shared" ref="AU4:AU67" si="33">IF(_xlfn.IFNA($A4,"")="","",IF($AC4=0,0,W4/AC4))</f>
        <v>0.25</v>
      </c>
      <c r="AV4" s="3">
        <f t="shared" ref="AV4:AV67" ca="1" si="34">IF(_xlfn.IFNA($A4,"")="","",AVERAGE(INDIRECT("Z"&amp;MAX(ROW()-6,3)&amp;":Z"&amp;ROW())))</f>
        <v>2</v>
      </c>
      <c r="AW4" s="2">
        <f t="shared" ref="AW4:AW67" si="35">IF(OR(ROW()&lt;=3,_xlfn.IFNA($A4,"")=""),"",IF(AC3=0,1,Z4/AC3))</f>
        <v>1</v>
      </c>
      <c r="AX4" s="2">
        <f t="shared" ref="AX4:AX67" si="36">IF(OR(ROW()&lt;=3,_xlfn.IFNA($A4,"")=""),"",IF(Z3=0,0,(Z4-Z3)/Z3))</f>
        <v>0</v>
      </c>
      <c r="AY4">
        <f t="shared" ref="AY4:AY67" si="37">IF(OR(_xlfn.IFNA($A4,"")="",AC4=0),"",_xlfn.XLOOKUP(AC4*2,AC$3:AC$2000,A$3:A$2000,NA(),1,1)-A4)</f>
        <v>5</v>
      </c>
      <c r="AZ4">
        <f t="shared" ref="AZ4:AZ67" si="38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9">IF(OR(ISNA(A4),AC4&lt;100),NA(),A4-(_xlfn.XLOOKUP(100, AC$3:AC$2000,A$3:A$2000,NA(),1,1)))</f>
        <v>#N/A</v>
      </c>
      <c r="BS4" t="e">
        <f t="shared" si="0"/>
        <v>#N/A</v>
      </c>
      <c r="BT4" t="e">
        <f t="shared" si="1"/>
        <v>#N/A</v>
      </c>
      <c r="BU4" t="e">
        <f t="shared" si="2"/>
        <v>#N/A</v>
      </c>
      <c r="BV4" t="e">
        <f t="shared" si="3"/>
        <v>#N/A</v>
      </c>
      <c r="BW4" t="e">
        <f t="shared" si="4"/>
        <v>#N/A</v>
      </c>
      <c r="BX4" t="e">
        <f t="shared" ref="BX4:BX67" si="40">IFERROR(IF(OR(ISNA($A4),$AC4&lt;100),NA(),IF(FLOOR((2^(($BR4+12*LOG(10)/LOG(2))/6)),2)&gt; _xlfn.AGGREGATE(4,6,$CB$3:$DH$2000)+2000,NA(),FLOOR((2^(($BR4+12*LOG(10)/LOG(2))/6)),2))), NA())</f>
        <v>#N/A</v>
      </c>
      <c r="BY4" t="e">
        <f t="shared" ref="BY4:BY67" si="41">IFERROR(IF(OR(ISNA($A4),$AC4&lt;100),NA(),IF(FLOOR((2^(($BR4+14*LOG(10)/LOG(2))/7)),2)&gt; _xlfn.AGGREGATE(4,6,$CB$3:$DH$2000)+2000,NA(),FLOOR((2^(($BR4+14*LOG(10)/LOG(2))/7)),2))), NA())</f>
        <v>#N/A</v>
      </c>
      <c r="BZ4" t="e">
        <f t="shared" ref="BZ4:BZ67" si="42">IFERROR(IF(OR(ISNA($A4),$AC4&lt;100),NA(),IF(FLOOR((2^(($BR4+2*_xlfn.XLOOKUP(_xlfn.AGGREGATE(4,6,$BR$3:$BR$2000),$BR$3:$BR$2000,$CC$3:$CC$2000,1,1)*LOG(10)/LOG(2))/_xlfn.XLOOKUP(_xlfn.AGGREGATE(4,6,$BR$3:$BR$2000),$BR$3:$BR$2000,$CC$3:$CC$2000,1,1))),2)&gt; _xlfn.AGGREGATE(4,6,$CB$3:$DH$2000)+2000,NA(),FLOOR((2^(($BR4+2*_xlfn.XLOOKUP(_xlfn.AGGREGATE(4,6,$BR$3:$BR$2000),$BR$3:$BR$2000,$CC$3:$CC$2000,1,1)*LOG(10)/LOG(2))/_xlfn.XLOOKUP(_xlfn.AGGREGATE(4,6,$BR$3:$BR$2000),$BR$3:$BR$2000,$CC$3:$CC$2000,1,1))),2))), NA())</f>
        <v>#N/A</v>
      </c>
      <c r="CA4" t="e">
        <f t="shared" ref="CA4:CA67" si="43">IF(OR(ISNA($A4),$AC4&lt;100),NA(),FLOOR(_xlfn.XLOOKUP(_xlfn.AGGREGATE(5,6,$BR$3:$BR$2000),$BR$3:$BR$2000,$CB$3:$CB$2000,1,1)+(_xlfn.XLOOKUP(_xlfn.AGGREGATE(4,6,$BR$3:$BR$2000),$BR$3:$BR$2000,$CB$3:$CB$2000,1,1)-_xlfn.XLOOKUP(_xlfn.AGGREGATE(5,6,$BR$3:$BR$2000),$BR$3:$BR$2000,$CB$3:$CB$2000,1,1))/(_xlfn.XLOOKUP(_xlfn.AGGREGATE(4,6,$BR$3:$BR$2000),$BR$3:$BR$2000,$BR$3:$BR$2000,1,1))*BR4, 1))</f>
        <v>#N/A</v>
      </c>
      <c r="CB4" t="e">
        <f t="shared" si="5"/>
        <v>#N/A</v>
      </c>
      <c r="CC4" t="e">
        <f t="shared" si="6"/>
        <v>#N/A</v>
      </c>
      <c r="CD4" t="e">
        <f>IF(OR(ISNA($A4),$AC4&lt;100),NA(),IF($BR4=0,0,FLOOR((CB4-_xlfn.XLOOKUP(_xlfn.AGGREGATE(5,6,$BR$3:$BR1955),$BR$3:$BR$2000,CB$3:CB$2000,1,1))/_xlfn.XLOOKUP($BR4,$BR$3:$BR$2000,$BR$3:$BR$2000,1,1), 1)))</f>
        <v>#N/A</v>
      </c>
      <c r="CE4" t="e">
        <f t="shared" ref="CE4:CE67" si="44">IF(OR(ISNA($A4),ISNA(CB4),$AC4&lt;100),NA(),IFERROR(LOG(2)/LOG(CB4/CB3), 0))</f>
        <v>#N/A</v>
      </c>
      <c r="CF4" t="e" cm="1">
        <f t="array" ref="CF4">IFERROR(IF(OR(ISNA($A4),$AC4&lt;100,INDEX(International!C$3:C$2000,_xlfn.XMATCH(100,International!C$3:C$2000,1,1)+$BR4)=""),NA(),INDEX(International!C$3:C$2000,_xlfn.XMATCH(100,International!C$3:C$2000,1,1)+$BR4)), NA())</f>
        <v>#N/A</v>
      </c>
      <c r="CG4" t="e">
        <f t="shared" si="7"/>
        <v>#N/A</v>
      </c>
      <c r="CH4" t="e">
        <f>IF(OR(ISNA($A4),$AC4&lt;100),NA(),IF($BR4=0,0,FLOOR((CF4-_xlfn.XLOOKUP(_xlfn.AGGREGATE(5,6,$BR$3:$BR1955),$BR$3:$BR$2000,CF$3:CF$2000,1,1))/_xlfn.XLOOKUP($BR4,$BR$3:$BR$2000,$BR$3:$BR$2000,1,1), 1)))</f>
        <v>#N/A</v>
      </c>
      <c r="CI4" t="e">
        <f t="shared" ref="CI4:CI67" si="45">IF(OR(ISNA($A4),ISNA(CF4),$AC4&lt;100),NA(),IFERROR(LOG(2)/LOG(CF4/CF3), 0))</f>
        <v>#N/A</v>
      </c>
      <c r="CJ4" t="e" cm="1">
        <f t="array" ref="CJ4">IFERROR(IF(OR(ISNA($A4),$AC4&lt;100,INDEX(International!F$3:F$2000,_xlfn.XMATCH(100,International!F$3:F$2000,1,1)+$BR4)=""),NA(),INDEX(International!F$3:F$2000,_xlfn.XMATCH(100,International!F$3:F$2000,1,1)+$BR4)), NA())</f>
        <v>#N/A</v>
      </c>
      <c r="CK4" t="e">
        <f t="shared" si="8"/>
        <v>#N/A</v>
      </c>
      <c r="CL4" t="e">
        <f>IF(OR(ISNA($A4),$AC4&lt;100),NA(),IF($BR4=0,0,FLOOR((CJ4-_xlfn.XLOOKUP(_xlfn.AGGREGATE(5,6,$BR$3:$BR1955),$BR$3:$BR$2000,CJ$3:CJ$2000,1,1))/_xlfn.XLOOKUP($BR4,$BR$3:$BR$2000,$BR$3:$BR$2000,1,1), 1)))</f>
        <v>#N/A</v>
      </c>
      <c r="CM4" t="e">
        <f t="shared" ref="CM4:CM67" si="46">IF(OR(ISNA($A4),ISNA(CJ4),$AC4&lt;100),NA(),IFERROR(LOG(2)/LOG(CJ4/CJ3), 0))</f>
        <v>#N/A</v>
      </c>
      <c r="CN4" t="e" cm="1">
        <f t="array" ref="CN4">IFERROR(IF(OR(ISNA($A4),$AC4&lt;100,INDEX(International!I$3:I$2000,_xlfn.XMATCH(100,International!I$3:I$2000,1,1)+$BR4)=""),NA(),INDEX(International!I$3:I$2000,_xlfn.XMATCH(100,International!I$3:I$2000,1,1)+$BR4)), NA())</f>
        <v>#N/A</v>
      </c>
      <c r="CO4" t="e">
        <f t="shared" si="9"/>
        <v>#N/A</v>
      </c>
      <c r="CP4" t="e">
        <f>IF(OR(ISNA($A4),$AC4&lt;100),NA(),IF($BR4=0,0,FLOOR((CN4-_xlfn.XLOOKUP(_xlfn.AGGREGATE(5,6,$BR$3:$BR1955),$BR$3:$BR$2000,CN$3:CN$2000,1,1))/_xlfn.XLOOKUP($BR4,$BR$3:$BR$2000,$BR$3:$BR$2000,1,1), 1)))</f>
        <v>#N/A</v>
      </c>
      <c r="CQ4" t="e">
        <f t="shared" ref="CQ4:CQ67" si="47">IF(OR(ISNA($A4),ISNA(CN4),$AC4&lt;100),NA(),IFERROR(LOG(2)/LOG(CN4/CN3), 0))</f>
        <v>#N/A</v>
      </c>
      <c r="CR4" t="e" cm="1">
        <f t="array" ref="CR4">IFERROR(IF(OR(ISNA($A4),$AC4&lt;100,INDEX(International!L$3:L$2000,_xlfn.XMATCH(100,International!L$3:L$2000,1,1)+$BR4)=""),NA(),INDEX(International!L$3:L$2000,_xlfn.XMATCH(100,International!L$3:L$2000,1,1)+$BR4)), NA())</f>
        <v>#N/A</v>
      </c>
      <c r="CS4" t="e">
        <f t="shared" si="10"/>
        <v>#N/A</v>
      </c>
      <c r="CT4" t="e">
        <f>IF(OR(ISNA($A4),$AC4&lt;100),NA(),IF($BR4=0,0,FLOOR((CR4-_xlfn.XLOOKUP(_xlfn.AGGREGATE(5,6,$BR$3:$BR1955),$BR$3:$BR$2000,CR$3:CR$2000,1,1))/_xlfn.XLOOKUP($BR4,$BR$3:$BR$2000,$BR$3:$BR$2000,1,1), 1)))</f>
        <v>#N/A</v>
      </c>
      <c r="CU4" t="e">
        <f t="shared" ref="CU4:CU67" si="48">IF(OR(ISNA($A4),ISNA(CR4),$AC4&lt;100),NA(),IFERROR(LOG(2)/LOG(CR4/CR3), 0))</f>
        <v>#N/A</v>
      </c>
      <c r="CV4" t="e" cm="1">
        <f t="array" ref="CV4">IFERROR(IF(OR(ISNA($A4),$AC4&lt;100,INDEX(International!O$3:O$2000,_xlfn.XMATCH(100,International!O$3:O$2000,1,1)+$BR4)=""),NA(),INDEX(International!O$3:O$2000,_xlfn.XMATCH(100,International!O$3:O$2000,1,1)+$BR4)), NA())</f>
        <v>#N/A</v>
      </c>
      <c r="CW4" t="e">
        <f t="shared" si="11"/>
        <v>#N/A</v>
      </c>
      <c r="CX4" t="e">
        <f>IF(OR(ISNA($A4),$AC4&lt;100),NA(),IF($BR4=0,0,FLOOR((CV4-_xlfn.XLOOKUP(_xlfn.AGGREGATE(5,6,$BR$3:$BR1955),$BR$3:$BR$2000,CV$3:CV$2000,1,1))/_xlfn.XLOOKUP($BR4,$BR$3:$BR$2000,$BR$3:$BR$2000,1,1), 1)))</f>
        <v>#N/A</v>
      </c>
      <c r="CY4" t="e">
        <f t="shared" ref="CY4:CY67" si="49">IF(OR(ISNA($A4),ISNA(CV4),$AC4&lt;100),NA(),IFERROR(LOG(2)/LOG(CV4/CV3), 0))</f>
        <v>#N/A</v>
      </c>
      <c r="CZ4" t="e" cm="1">
        <f t="array" ref="CZ4">IFERROR(IF(OR(ISNA($A4),$AC4&lt;100,INDEX(International!R$3:R$2000,_xlfn.XMATCH(100,International!R$3:R$2000,1,1)+$BR4)=""),NA(),INDEX(International!R$3:R$2000,_xlfn.XMATCH(100,International!R$3:R$2000,1,1)+$BR4)), NA())</f>
        <v>#N/A</v>
      </c>
      <c r="DA4" t="e">
        <f t="shared" si="12"/>
        <v>#N/A</v>
      </c>
      <c r="DB4" t="e">
        <f>IF(OR(ISNA($A4),$AC4&lt;100),NA(),IF($BR4=0,0,FLOOR((CZ4-_xlfn.XLOOKUP(_xlfn.AGGREGATE(5,6,$BR$3:$BR1955),$BR$3:$BR$2000,CZ$3:CZ$2000,1,1))/_xlfn.XLOOKUP($BR4,$BR$3:$BR$2000,$BR$3:$BR$2000,1,1), 1)))</f>
        <v>#N/A</v>
      </c>
      <c r="DC4" t="e">
        <f t="shared" ref="DC4:DC67" si="50">IF(OR(ISNA($A4),ISNA(CZ4),$AC4&lt;100),NA(),IFERROR(LOG(2)/LOG(CZ4/CZ3), 0))</f>
        <v>#N/A</v>
      </c>
      <c r="DD4" t="e" cm="1">
        <f t="array" ref="DD4">IFERROR(IF(OR(ISNA($A4),$AC4&lt;100,INDEX(International!U$3:U$2000,_xlfn.XMATCH(100,International!U$3:U$2000,1,1)+$BR4)=""),NA(),INDEX(International!U$3:U$2000,_xlfn.XMATCH(100,International!U$3:U$2000,1,1)+$BR4)), NA())</f>
        <v>#N/A</v>
      </c>
      <c r="DE4" t="e">
        <f t="shared" si="13"/>
        <v>#N/A</v>
      </c>
      <c r="DF4" t="e">
        <f>IF(OR(ISNA($A4),$AC4&lt;100),NA(),IF($BR4=0,0,FLOOR((DD4-_xlfn.XLOOKUP(_xlfn.AGGREGATE(5,6,$BR$3:$BR1955),$BR$3:$BR$2000,DD$3:DD$2000,1,1))/_xlfn.XLOOKUP($BR4,$BR$3:$BR$2000,$BR$3:$BR$2000,1,1), 1)))</f>
        <v>#N/A</v>
      </c>
      <c r="DG4" t="e">
        <f t="shared" ref="DG4:DG67" si="51">IF(OR(ISNA($A4),ISNA(DD4),$AC4&lt;100),NA(),IFERROR(LOG(2)/LOG(DD4/DD3), 0))</f>
        <v>#N/A</v>
      </c>
      <c r="DH4" t="e" cm="1">
        <f t="array" ref="DH4">IFERROR(IF(OR(ISNA($A4),$AC4&lt;100,INDEX(International!X$3:X$2000,_xlfn.XMATCH(100,International!X$3:X$2000,1,1)+$BR4)=""),NA(),INDEX(International!X$3:X$2000,_xlfn.XMATCH(100,International!X$3:X$2000,1,1)+$BR4)), NA())</f>
        <v>#N/A</v>
      </c>
      <c r="DI4" t="e">
        <f t="shared" si="14"/>
        <v>#N/A</v>
      </c>
      <c r="DJ4" t="e">
        <f>IF(OR(ISNA($A4),$AC4&lt;100),NA(),IF($BR4=0,0,FLOOR((DH4-_xlfn.XLOOKUP(_xlfn.AGGREGATE(5,6,$BR$3:$BR1955),$BR$3:$BR$2000,DH$3:DH$2000,1,1))/_xlfn.XLOOKUP($BR4,$BR$3:$BR$2000,$BR$3:$BR$2000,1,1), 1)))</f>
        <v>#N/A</v>
      </c>
      <c r="DK4" t="e">
        <f t="shared" ref="DK4:DK67" si="52">IF(OR(ISNA($A4),ISNA(DH4),$AC4&lt;100),NA(),IFERROR(LOG(2)/LOG(DH4/DH3), 0))</f>
        <v>#N/A</v>
      </c>
      <c r="DL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+1,DL3+1,NA())))</f>
        <v>1</v>
      </c>
      <c r="DM4" cm="1">
        <f t="array" ref="DM4">IFERROR(IF(ISNA($A4),NA(),INDEX(B$3:B$2000,_xlfn.XMATCH(Configuration!$B$12,B$3:B$2000,1,1)+$DL4)-0), NA())</f>
        <v>103</v>
      </c>
      <c r="DN4" cm="1">
        <f t="array" ref="DN4">IFERROR(IF(ISNA($A4),NA(),INDEX(E$3:E$2000,_xlfn.XMATCH(Configuration!$B$12,E$3:E$2000,1,1)+$DL4)-0), NA())</f>
        <v>134</v>
      </c>
      <c r="DO4" t="e" cm="1">
        <f t="array" ref="DO4">IFERROR(IF(ISNA($A4),NA(),INDEX(H$3:H$2000,_xlfn.XMATCH(Configuration!$B$12,H$3:H$2000,1,1)+$DL4)-0), NA())</f>
        <v>#N/A</v>
      </c>
      <c r="DP4" cm="1">
        <f t="array" ref="DP4">IFERROR(IF(ISNA($A4),NA(),INDEX(K$3:K$2000,_xlfn.XMATCH(Configuration!$B$12,K$3:K$2000,1,1)+$DL4)-0), NA())</f>
        <v>134</v>
      </c>
      <c r="DQ4" cm="1">
        <f t="array" ref="DQ4">IFERROR(IF(ISNA($A4),NA(),INDEX(N$3:N$2000,_xlfn.XMATCH(Configuration!$B$12,N$3:N$2000,1,1)+$DL4)-0), NA())</f>
        <v>184</v>
      </c>
      <c r="DR4" cm="1">
        <f t="array" ref="DR4">IFERROR(IF(ISNA($A4),NA(),INDEX(Q$3:Q$2000,_xlfn.XMATCH(Configuration!$B$12,Q$3:Q$2000,1,1)+$DL4)-0), NA())</f>
        <v>111</v>
      </c>
      <c r="DS4" cm="1">
        <f t="array" ref="DS4">IFERROR(IF(ISNA($A4),NA(),INDEX(T$3:T$2000,_xlfn.XMATCH(Configuration!$B$12,T$3:T$2000,1,1)+$DL4)-0), NA())</f>
        <v>140</v>
      </c>
      <c r="DT4" cm="1">
        <f t="array" ref="DT4">IFERROR(IF(ISNA($A4),NA(),INDEX(W$3:W$2000,_xlfn.XMATCH(Configuration!$B$12,W$3:W$2000,1,1)+$DL4)-0), NA())</f>
        <v>150</v>
      </c>
    </row>
    <row r="5" spans="1:124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15"/>
        <v>4</v>
      </c>
      <c r="AD5">
        <f t="shared" si="16"/>
        <v>0</v>
      </c>
      <c r="AE5">
        <f t="shared" si="17"/>
        <v>0</v>
      </c>
      <c r="AF5" s="5">
        <f t="shared" si="18"/>
        <v>0</v>
      </c>
      <c r="AG5">
        <f t="shared" si="19"/>
        <v>4</v>
      </c>
      <c r="AH5">
        <f t="shared" si="20"/>
        <v>1</v>
      </c>
      <c r="AI5">
        <f t="shared" si="21"/>
        <v>0</v>
      </c>
      <c r="AJ5">
        <f t="shared" si="22"/>
        <v>0</v>
      </c>
      <c r="AK5">
        <f t="shared" si="23"/>
        <v>1</v>
      </c>
      <c r="AL5" s="2" t="str">
        <f t="shared" si="24"/>
        <v/>
      </c>
      <c r="AM5" s="2" t="str">
        <f t="shared" si="25"/>
        <v/>
      </c>
      <c r="AN5" s="2">
        <f t="shared" si="26"/>
        <v>0</v>
      </c>
      <c r="AO5" s="2">
        <f t="shared" si="27"/>
        <v>0.75</v>
      </c>
      <c r="AP5" s="2">
        <f t="shared" si="28"/>
        <v>0</v>
      </c>
      <c r="AQ5" s="2">
        <f t="shared" si="29"/>
        <v>0</v>
      </c>
      <c r="AR5" s="2">
        <f t="shared" si="30"/>
        <v>0</v>
      </c>
      <c r="AS5" s="2">
        <f t="shared" si="31"/>
        <v>0</v>
      </c>
      <c r="AT5" s="2">
        <f t="shared" si="32"/>
        <v>0</v>
      </c>
      <c r="AU5" s="2">
        <f t="shared" si="33"/>
        <v>0.25</v>
      </c>
      <c r="AV5" s="3">
        <f t="shared" ca="1" si="34"/>
        <v>1.3333333333333333</v>
      </c>
      <c r="AW5" s="2">
        <f t="shared" si="35"/>
        <v>0</v>
      </c>
      <c r="AX5" s="2">
        <f t="shared" si="36"/>
        <v>-1</v>
      </c>
      <c r="AY5">
        <f t="shared" si="37"/>
        <v>4</v>
      </c>
      <c r="AZ5">
        <f t="shared" si="38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9"/>
        <v>#N/A</v>
      </c>
      <c r="BS5" t="e">
        <f t="shared" si="0"/>
        <v>#N/A</v>
      </c>
      <c r="BT5" t="e">
        <f t="shared" si="1"/>
        <v>#N/A</v>
      </c>
      <c r="BU5" t="e">
        <f t="shared" si="2"/>
        <v>#N/A</v>
      </c>
      <c r="BV5" t="e">
        <f t="shared" si="3"/>
        <v>#N/A</v>
      </c>
      <c r="BW5" t="e">
        <f t="shared" si="4"/>
        <v>#N/A</v>
      </c>
      <c r="BX5" t="e">
        <f t="shared" si="40"/>
        <v>#N/A</v>
      </c>
      <c r="BY5" t="e">
        <f t="shared" si="41"/>
        <v>#N/A</v>
      </c>
      <c r="BZ5" t="e">
        <f t="shared" si="42"/>
        <v>#N/A</v>
      </c>
      <c r="CA5" t="e">
        <f t="shared" si="43"/>
        <v>#N/A</v>
      </c>
      <c r="CB5" t="e">
        <f t="shared" si="5"/>
        <v>#N/A</v>
      </c>
      <c r="CC5" t="e">
        <f t="shared" si="6"/>
        <v>#N/A</v>
      </c>
      <c r="CD5" t="e">
        <f>IF(OR(ISNA($A5),$AC5&lt;100),NA(),IF($BR5=0,0,FLOOR((CB5-_xlfn.XLOOKUP(_xlfn.AGGREGATE(5,6,$BR$3:$BR1956),$BR$3:$BR$2000,CB$3:CB$2000,1,1))/_xlfn.XLOOKUP($BR5,$BR$3:$BR$2000,$BR$3:$BR$2000,1,1), 1)))</f>
        <v>#N/A</v>
      </c>
      <c r="CE5" t="e">
        <f t="shared" si="44"/>
        <v>#N/A</v>
      </c>
      <c r="CF5" t="e" cm="1">
        <f t="array" ref="CF5">IFERROR(IF(OR(ISNA($A5),$AC5&lt;100,INDEX(International!C$3:C$2000,_xlfn.XMATCH(100,International!C$3:C$2000,1,1)+$BR5)=""),NA(),INDEX(International!C$3:C$2000,_xlfn.XMATCH(100,International!C$3:C$2000,1,1)+$BR5)), NA())</f>
        <v>#N/A</v>
      </c>
      <c r="CG5" t="e">
        <f t="shared" si="7"/>
        <v>#N/A</v>
      </c>
      <c r="CH5" t="e">
        <f>IF(OR(ISNA($A5),$AC5&lt;100),NA(),IF($BR5=0,0,FLOOR((CF5-_xlfn.XLOOKUP(_xlfn.AGGREGATE(5,6,$BR$3:$BR1956),$BR$3:$BR$2000,CF$3:CF$2000,1,1))/_xlfn.XLOOKUP($BR5,$BR$3:$BR$2000,$BR$3:$BR$2000,1,1), 1)))</f>
        <v>#N/A</v>
      </c>
      <c r="CI5" t="e">
        <f t="shared" si="45"/>
        <v>#N/A</v>
      </c>
      <c r="CJ5" t="e" cm="1">
        <f t="array" ref="CJ5">IFERROR(IF(OR(ISNA($A5),$AC5&lt;100,INDEX(International!F$3:F$2000,_xlfn.XMATCH(100,International!F$3:F$2000,1,1)+$BR5)=""),NA(),INDEX(International!F$3:F$2000,_xlfn.XMATCH(100,International!F$3:F$2000,1,1)+$BR5)), NA())</f>
        <v>#N/A</v>
      </c>
      <c r="CK5" t="e">
        <f t="shared" si="8"/>
        <v>#N/A</v>
      </c>
      <c r="CL5" t="e">
        <f>IF(OR(ISNA($A5),$AC5&lt;100),NA(),IF($BR5=0,0,FLOOR((CJ5-_xlfn.XLOOKUP(_xlfn.AGGREGATE(5,6,$BR$3:$BR1956),$BR$3:$BR$2000,CJ$3:CJ$2000,1,1))/_xlfn.XLOOKUP($BR5,$BR$3:$BR$2000,$BR$3:$BR$2000,1,1), 1)))</f>
        <v>#N/A</v>
      </c>
      <c r="CM5" t="e">
        <f t="shared" si="46"/>
        <v>#N/A</v>
      </c>
      <c r="CN5" t="e" cm="1">
        <f t="array" ref="CN5">IFERROR(IF(OR(ISNA($A5),$AC5&lt;100,INDEX(International!I$3:I$2000,_xlfn.XMATCH(100,International!I$3:I$2000,1,1)+$BR5)=""),NA(),INDEX(International!I$3:I$2000,_xlfn.XMATCH(100,International!I$3:I$2000,1,1)+$BR5)), NA())</f>
        <v>#N/A</v>
      </c>
      <c r="CO5" t="e">
        <f t="shared" si="9"/>
        <v>#N/A</v>
      </c>
      <c r="CP5" t="e">
        <f>IF(OR(ISNA($A5),$AC5&lt;100),NA(),IF($BR5=0,0,FLOOR((CN5-_xlfn.XLOOKUP(_xlfn.AGGREGATE(5,6,$BR$3:$BR1956),$BR$3:$BR$2000,CN$3:CN$2000,1,1))/_xlfn.XLOOKUP($BR5,$BR$3:$BR$2000,$BR$3:$BR$2000,1,1), 1)))</f>
        <v>#N/A</v>
      </c>
      <c r="CQ5" t="e">
        <f t="shared" si="47"/>
        <v>#N/A</v>
      </c>
      <c r="CR5" t="e" cm="1">
        <f t="array" ref="CR5">IFERROR(IF(OR(ISNA($A5),$AC5&lt;100,INDEX(International!L$3:L$2000,_xlfn.XMATCH(100,International!L$3:L$2000,1,1)+$BR5)=""),NA(),INDEX(International!L$3:L$2000,_xlfn.XMATCH(100,International!L$3:L$2000,1,1)+$BR5)), NA())</f>
        <v>#N/A</v>
      </c>
      <c r="CS5" t="e">
        <f t="shared" si="10"/>
        <v>#N/A</v>
      </c>
      <c r="CT5" t="e">
        <f>IF(OR(ISNA($A5),$AC5&lt;100),NA(),IF($BR5=0,0,FLOOR((CR5-_xlfn.XLOOKUP(_xlfn.AGGREGATE(5,6,$BR$3:$BR1956),$BR$3:$BR$2000,CR$3:CR$2000,1,1))/_xlfn.XLOOKUP($BR5,$BR$3:$BR$2000,$BR$3:$BR$2000,1,1), 1)))</f>
        <v>#N/A</v>
      </c>
      <c r="CU5" t="e">
        <f t="shared" si="48"/>
        <v>#N/A</v>
      </c>
      <c r="CV5" t="e" cm="1">
        <f t="array" ref="CV5">IFERROR(IF(OR(ISNA($A5),$AC5&lt;100,INDEX(International!O$3:O$2000,_xlfn.XMATCH(100,International!O$3:O$2000,1,1)+$BR5)=""),NA(),INDEX(International!O$3:O$2000,_xlfn.XMATCH(100,International!O$3:O$2000,1,1)+$BR5)), NA())</f>
        <v>#N/A</v>
      </c>
      <c r="CW5" t="e">
        <f t="shared" si="11"/>
        <v>#N/A</v>
      </c>
      <c r="CX5" t="e">
        <f>IF(OR(ISNA($A5),$AC5&lt;100),NA(),IF($BR5=0,0,FLOOR((CV5-_xlfn.XLOOKUP(_xlfn.AGGREGATE(5,6,$BR$3:$BR1956),$BR$3:$BR$2000,CV$3:CV$2000,1,1))/_xlfn.XLOOKUP($BR5,$BR$3:$BR$2000,$BR$3:$BR$2000,1,1), 1)))</f>
        <v>#N/A</v>
      </c>
      <c r="CY5" t="e">
        <f t="shared" si="49"/>
        <v>#N/A</v>
      </c>
      <c r="CZ5" t="e" cm="1">
        <f t="array" ref="CZ5">IFERROR(IF(OR(ISNA($A5),$AC5&lt;100,INDEX(International!R$3:R$2000,_xlfn.XMATCH(100,International!R$3:R$2000,1,1)+$BR5)=""),NA(),INDEX(International!R$3:R$2000,_xlfn.XMATCH(100,International!R$3:R$2000,1,1)+$BR5)), NA())</f>
        <v>#N/A</v>
      </c>
      <c r="DA5" t="e">
        <f t="shared" si="12"/>
        <v>#N/A</v>
      </c>
      <c r="DB5" t="e">
        <f>IF(OR(ISNA($A5),$AC5&lt;100),NA(),IF($BR5=0,0,FLOOR((CZ5-_xlfn.XLOOKUP(_xlfn.AGGREGATE(5,6,$BR$3:$BR1956),$BR$3:$BR$2000,CZ$3:CZ$2000,1,1))/_xlfn.XLOOKUP($BR5,$BR$3:$BR$2000,$BR$3:$BR$2000,1,1), 1)))</f>
        <v>#N/A</v>
      </c>
      <c r="DC5" t="e">
        <f t="shared" si="50"/>
        <v>#N/A</v>
      </c>
      <c r="DD5" t="e" cm="1">
        <f t="array" ref="DD5">IFERROR(IF(OR(ISNA($A5),$AC5&lt;100,INDEX(International!U$3:U$2000,_xlfn.XMATCH(100,International!U$3:U$2000,1,1)+$BR5)=""),NA(),INDEX(International!U$3:U$2000,_xlfn.XMATCH(100,International!U$3:U$2000,1,1)+$BR5)), NA())</f>
        <v>#N/A</v>
      </c>
      <c r="DE5" t="e">
        <f t="shared" si="13"/>
        <v>#N/A</v>
      </c>
      <c r="DF5" t="e">
        <f>IF(OR(ISNA($A5),$AC5&lt;100),NA(),IF($BR5=0,0,FLOOR((DD5-_xlfn.XLOOKUP(_xlfn.AGGREGATE(5,6,$BR$3:$BR1956),$BR$3:$BR$2000,DD$3:DD$2000,1,1))/_xlfn.XLOOKUP($BR5,$BR$3:$BR$2000,$BR$3:$BR$2000,1,1), 1)))</f>
        <v>#N/A</v>
      </c>
      <c r="DG5" t="e">
        <f t="shared" si="51"/>
        <v>#N/A</v>
      </c>
      <c r="DH5" t="e" cm="1">
        <f t="array" ref="DH5">IFERROR(IF(OR(ISNA($A5),$AC5&lt;100,INDEX(International!X$3:X$2000,_xlfn.XMATCH(100,International!X$3:X$2000,1,1)+$BR5)=""),NA(),INDEX(International!X$3:X$2000,_xlfn.XMATCH(100,International!X$3:X$2000,1,1)+$BR5)), NA())</f>
        <v>#N/A</v>
      </c>
      <c r="DI5" t="e">
        <f t="shared" si="14"/>
        <v>#N/A</v>
      </c>
      <c r="DJ5" t="e">
        <f>IF(OR(ISNA($A5),$AC5&lt;100),NA(),IF($BR5=0,0,FLOOR((DH5-_xlfn.XLOOKUP(_xlfn.AGGREGATE(5,6,$BR$3:$BR1956),$BR$3:$BR$2000,DH$3:DH$2000,1,1))/_xlfn.XLOOKUP($BR5,$BR$3:$BR$2000,$BR$3:$BR$2000,1,1), 1)))</f>
        <v>#N/A</v>
      </c>
      <c r="DK5" t="e">
        <f t="shared" si="52"/>
        <v>#N/A</v>
      </c>
      <c r="DL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+1,DL4+1,NA())))</f>
        <v>2</v>
      </c>
      <c r="DM5" cm="1">
        <f t="array" ref="DM5">IFERROR(IF(ISNA($A5),NA(),INDEX(B$3:B$2000,_xlfn.XMATCH(Configuration!$B$12,B$3:B$2000,1,1)+$DL5)-0), NA())</f>
        <v>103</v>
      </c>
      <c r="DN5" cm="1">
        <f t="array" ref="DN5">IFERROR(IF(ISNA($A5),NA(),INDEX(E$3:E$2000,_xlfn.XMATCH(Configuration!$B$12,E$3:E$2000,1,1)+$DL5)-0), NA())</f>
        <v>171</v>
      </c>
      <c r="DO5" t="e" cm="1">
        <f t="array" ref="DO5">IFERROR(IF(ISNA($A5),NA(),INDEX(H$3:H$2000,_xlfn.XMATCH(Configuration!$B$12,H$3:H$2000,1,1)+$DL5)-0), NA())</f>
        <v>#N/A</v>
      </c>
      <c r="DP5" cm="1">
        <f t="array" ref="DP5">IFERROR(IF(ISNA($A5),NA(),INDEX(K$3:K$2000,_xlfn.XMATCH(Configuration!$B$12,K$3:K$2000,1,1)+$DL5)-0), NA())</f>
        <v>170</v>
      </c>
      <c r="DQ5" cm="1">
        <f t="array" ref="DQ5">IFERROR(IF(ISNA($A5),NA(),INDEX(N$3:N$2000,_xlfn.XMATCH(Configuration!$B$12,N$3:N$2000,1,1)+$DL5)-0), NA())</f>
        <v>221</v>
      </c>
      <c r="DR5" cm="1">
        <f t="array" ref="DR5">IFERROR(IF(ISNA($A5),NA(),INDEX(Q$3:Q$2000,_xlfn.XMATCH(Configuration!$B$12,Q$3:Q$2000,1,1)+$DL5)-0), NA())</f>
        <v>122</v>
      </c>
      <c r="DS5" cm="1">
        <f t="array" ref="DS5">IFERROR(IF(ISNA($A5),NA(),INDEX(T$3:T$2000,_xlfn.XMATCH(Configuration!$B$12,T$3:T$2000,1,1)+$DL5)-0), NA())</f>
        <v>175</v>
      </c>
      <c r="DT5" cm="1">
        <f t="array" ref="DT5">IFERROR(IF(ISNA($A5),NA(),INDEX(W$3:W$2000,_xlfn.XMATCH(Configuration!$B$12,W$3:W$2000,1,1)+$DL5)-0), NA())</f>
        <v>178</v>
      </c>
    </row>
    <row r="6" spans="1:124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15"/>
        <v>5</v>
      </c>
      <c r="AD6">
        <f t="shared" si="16"/>
        <v>0</v>
      </c>
      <c r="AE6">
        <f t="shared" si="17"/>
        <v>0</v>
      </c>
      <c r="AF6" s="5">
        <f t="shared" si="18"/>
        <v>0</v>
      </c>
      <c r="AG6">
        <f t="shared" si="19"/>
        <v>5</v>
      </c>
      <c r="AH6">
        <f t="shared" si="20"/>
        <v>1</v>
      </c>
      <c r="AI6">
        <f t="shared" si="21"/>
        <v>0</v>
      </c>
      <c r="AJ6">
        <f t="shared" si="22"/>
        <v>0</v>
      </c>
      <c r="AK6">
        <f t="shared" si="23"/>
        <v>1</v>
      </c>
      <c r="AL6" s="2" t="str">
        <f t="shared" si="24"/>
        <v/>
      </c>
      <c r="AM6" s="2" t="str">
        <f t="shared" si="25"/>
        <v/>
      </c>
      <c r="AN6" s="2">
        <f t="shared" si="26"/>
        <v>0</v>
      </c>
      <c r="AO6" s="2">
        <f t="shared" si="27"/>
        <v>0.8</v>
      </c>
      <c r="AP6" s="2">
        <f t="shared" si="28"/>
        <v>0</v>
      </c>
      <c r="AQ6" s="2">
        <f t="shared" si="29"/>
        <v>0</v>
      </c>
      <c r="AR6" s="2">
        <f t="shared" si="30"/>
        <v>0</v>
      </c>
      <c r="AS6" s="2">
        <f t="shared" si="31"/>
        <v>0</v>
      </c>
      <c r="AT6" s="2">
        <f t="shared" si="32"/>
        <v>0</v>
      </c>
      <c r="AU6" s="2">
        <f t="shared" si="33"/>
        <v>0.2</v>
      </c>
      <c r="AV6" s="3">
        <f t="shared" ca="1" si="34"/>
        <v>1.25</v>
      </c>
      <c r="AW6" s="2">
        <f t="shared" si="35"/>
        <v>0.25</v>
      </c>
      <c r="AX6" s="2">
        <f t="shared" si="36"/>
        <v>0</v>
      </c>
      <c r="AY6">
        <f t="shared" si="37"/>
        <v>4</v>
      </c>
      <c r="AZ6">
        <f t="shared" si="38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9"/>
        <v>#N/A</v>
      </c>
      <c r="BS6" t="e">
        <f t="shared" si="0"/>
        <v>#N/A</v>
      </c>
      <c r="BT6" t="e">
        <f t="shared" si="1"/>
        <v>#N/A</v>
      </c>
      <c r="BU6" t="e">
        <f t="shared" si="2"/>
        <v>#N/A</v>
      </c>
      <c r="BV6" t="e">
        <f t="shared" si="3"/>
        <v>#N/A</v>
      </c>
      <c r="BW6" t="e">
        <f t="shared" si="4"/>
        <v>#N/A</v>
      </c>
      <c r="BX6" t="e">
        <f t="shared" si="40"/>
        <v>#N/A</v>
      </c>
      <c r="BY6" t="e">
        <f t="shared" si="41"/>
        <v>#N/A</v>
      </c>
      <c r="BZ6" t="e">
        <f t="shared" si="42"/>
        <v>#N/A</v>
      </c>
      <c r="CA6" t="e">
        <f t="shared" si="43"/>
        <v>#N/A</v>
      </c>
      <c r="CB6" t="e">
        <f t="shared" si="5"/>
        <v>#N/A</v>
      </c>
      <c r="CC6" t="e">
        <f t="shared" si="6"/>
        <v>#N/A</v>
      </c>
      <c r="CD6" t="e">
        <f>IF(OR(ISNA($A6),$AC6&lt;100),NA(),IF($BR6=0,0,FLOOR((CB6-_xlfn.XLOOKUP(_xlfn.AGGREGATE(5,6,$BR$3:$BR1957),$BR$3:$BR$2000,CB$3:CB$2000,1,1))/_xlfn.XLOOKUP($BR6,$BR$3:$BR$2000,$BR$3:$BR$2000,1,1), 1)))</f>
        <v>#N/A</v>
      </c>
      <c r="CE6" t="e">
        <f t="shared" si="44"/>
        <v>#N/A</v>
      </c>
      <c r="CF6" t="e" cm="1">
        <f t="array" ref="CF6">IFERROR(IF(OR(ISNA($A6),$AC6&lt;100,INDEX(International!C$3:C$2000,_xlfn.XMATCH(100,International!C$3:C$2000,1,1)+$BR6)=""),NA(),INDEX(International!C$3:C$2000,_xlfn.XMATCH(100,International!C$3:C$2000,1,1)+$BR6)), NA())</f>
        <v>#N/A</v>
      </c>
      <c r="CG6" t="e">
        <f t="shared" si="7"/>
        <v>#N/A</v>
      </c>
      <c r="CH6" t="e">
        <f>IF(OR(ISNA($A6),$AC6&lt;100),NA(),IF($BR6=0,0,FLOOR((CF6-_xlfn.XLOOKUP(_xlfn.AGGREGATE(5,6,$BR$3:$BR1957),$BR$3:$BR$2000,CF$3:CF$2000,1,1))/_xlfn.XLOOKUP($BR6,$BR$3:$BR$2000,$BR$3:$BR$2000,1,1), 1)))</f>
        <v>#N/A</v>
      </c>
      <c r="CI6" t="e">
        <f t="shared" si="45"/>
        <v>#N/A</v>
      </c>
      <c r="CJ6" t="e" cm="1">
        <f t="array" ref="CJ6">IFERROR(IF(OR(ISNA($A6),$AC6&lt;100,INDEX(International!F$3:F$2000,_xlfn.XMATCH(100,International!F$3:F$2000,1,1)+$BR6)=""),NA(),INDEX(International!F$3:F$2000,_xlfn.XMATCH(100,International!F$3:F$2000,1,1)+$BR6)), NA())</f>
        <v>#N/A</v>
      </c>
      <c r="CK6" t="e">
        <f t="shared" si="8"/>
        <v>#N/A</v>
      </c>
      <c r="CL6" t="e">
        <f>IF(OR(ISNA($A6),$AC6&lt;100),NA(),IF($BR6=0,0,FLOOR((CJ6-_xlfn.XLOOKUP(_xlfn.AGGREGATE(5,6,$BR$3:$BR1957),$BR$3:$BR$2000,CJ$3:CJ$2000,1,1))/_xlfn.XLOOKUP($BR6,$BR$3:$BR$2000,$BR$3:$BR$2000,1,1), 1)))</f>
        <v>#N/A</v>
      </c>
      <c r="CM6" t="e">
        <f t="shared" si="46"/>
        <v>#N/A</v>
      </c>
      <c r="CN6" t="e" cm="1">
        <f t="array" ref="CN6">IFERROR(IF(OR(ISNA($A6),$AC6&lt;100,INDEX(International!I$3:I$2000,_xlfn.XMATCH(100,International!I$3:I$2000,1,1)+$BR6)=""),NA(),INDEX(International!I$3:I$2000,_xlfn.XMATCH(100,International!I$3:I$2000,1,1)+$BR6)), NA())</f>
        <v>#N/A</v>
      </c>
      <c r="CO6" t="e">
        <f t="shared" si="9"/>
        <v>#N/A</v>
      </c>
      <c r="CP6" t="e">
        <f>IF(OR(ISNA($A6),$AC6&lt;100),NA(),IF($BR6=0,0,FLOOR((CN6-_xlfn.XLOOKUP(_xlfn.AGGREGATE(5,6,$BR$3:$BR1957),$BR$3:$BR$2000,CN$3:CN$2000,1,1))/_xlfn.XLOOKUP($BR6,$BR$3:$BR$2000,$BR$3:$BR$2000,1,1), 1)))</f>
        <v>#N/A</v>
      </c>
      <c r="CQ6" t="e">
        <f t="shared" si="47"/>
        <v>#N/A</v>
      </c>
      <c r="CR6" t="e" cm="1">
        <f t="array" ref="CR6">IFERROR(IF(OR(ISNA($A6),$AC6&lt;100,INDEX(International!L$3:L$2000,_xlfn.XMATCH(100,International!L$3:L$2000,1,1)+$BR6)=""),NA(),INDEX(International!L$3:L$2000,_xlfn.XMATCH(100,International!L$3:L$2000,1,1)+$BR6)), NA())</f>
        <v>#N/A</v>
      </c>
      <c r="CS6" t="e">
        <f t="shared" si="10"/>
        <v>#N/A</v>
      </c>
      <c r="CT6" t="e">
        <f>IF(OR(ISNA($A6),$AC6&lt;100),NA(),IF($BR6=0,0,FLOOR((CR6-_xlfn.XLOOKUP(_xlfn.AGGREGATE(5,6,$BR$3:$BR1957),$BR$3:$BR$2000,CR$3:CR$2000,1,1))/_xlfn.XLOOKUP($BR6,$BR$3:$BR$2000,$BR$3:$BR$2000,1,1), 1)))</f>
        <v>#N/A</v>
      </c>
      <c r="CU6" t="e">
        <f t="shared" si="48"/>
        <v>#N/A</v>
      </c>
      <c r="CV6" t="e" cm="1">
        <f t="array" ref="CV6">IFERROR(IF(OR(ISNA($A6),$AC6&lt;100,INDEX(International!O$3:O$2000,_xlfn.XMATCH(100,International!O$3:O$2000,1,1)+$BR6)=""),NA(),INDEX(International!O$3:O$2000,_xlfn.XMATCH(100,International!O$3:O$2000,1,1)+$BR6)), NA())</f>
        <v>#N/A</v>
      </c>
      <c r="CW6" t="e">
        <f t="shared" si="11"/>
        <v>#N/A</v>
      </c>
      <c r="CX6" t="e">
        <f>IF(OR(ISNA($A6),$AC6&lt;100),NA(),IF($BR6=0,0,FLOOR((CV6-_xlfn.XLOOKUP(_xlfn.AGGREGATE(5,6,$BR$3:$BR1957),$BR$3:$BR$2000,CV$3:CV$2000,1,1))/_xlfn.XLOOKUP($BR6,$BR$3:$BR$2000,$BR$3:$BR$2000,1,1), 1)))</f>
        <v>#N/A</v>
      </c>
      <c r="CY6" t="e">
        <f t="shared" si="49"/>
        <v>#N/A</v>
      </c>
      <c r="CZ6" t="e" cm="1">
        <f t="array" ref="CZ6">IFERROR(IF(OR(ISNA($A6),$AC6&lt;100,INDEX(International!R$3:R$2000,_xlfn.XMATCH(100,International!R$3:R$2000,1,1)+$BR6)=""),NA(),INDEX(International!R$3:R$2000,_xlfn.XMATCH(100,International!R$3:R$2000,1,1)+$BR6)), NA())</f>
        <v>#N/A</v>
      </c>
      <c r="DA6" t="e">
        <f t="shared" si="12"/>
        <v>#N/A</v>
      </c>
      <c r="DB6" t="e">
        <f>IF(OR(ISNA($A6),$AC6&lt;100),NA(),IF($BR6=0,0,FLOOR((CZ6-_xlfn.XLOOKUP(_xlfn.AGGREGATE(5,6,$BR$3:$BR1957),$BR$3:$BR$2000,CZ$3:CZ$2000,1,1))/_xlfn.XLOOKUP($BR6,$BR$3:$BR$2000,$BR$3:$BR$2000,1,1), 1)))</f>
        <v>#N/A</v>
      </c>
      <c r="DC6" t="e">
        <f t="shared" si="50"/>
        <v>#N/A</v>
      </c>
      <c r="DD6" t="e" cm="1">
        <f t="array" ref="DD6">IFERROR(IF(OR(ISNA($A6),$AC6&lt;100,INDEX(International!U$3:U$2000,_xlfn.XMATCH(100,International!U$3:U$2000,1,1)+$BR6)=""),NA(),INDEX(International!U$3:U$2000,_xlfn.XMATCH(100,International!U$3:U$2000,1,1)+$BR6)), NA())</f>
        <v>#N/A</v>
      </c>
      <c r="DE6" t="e">
        <f t="shared" si="13"/>
        <v>#N/A</v>
      </c>
      <c r="DF6" t="e">
        <f>IF(OR(ISNA($A6),$AC6&lt;100),NA(),IF($BR6=0,0,FLOOR((DD6-_xlfn.XLOOKUP(_xlfn.AGGREGATE(5,6,$BR$3:$BR1957),$BR$3:$BR$2000,DD$3:DD$2000,1,1))/_xlfn.XLOOKUP($BR6,$BR$3:$BR$2000,$BR$3:$BR$2000,1,1), 1)))</f>
        <v>#N/A</v>
      </c>
      <c r="DG6" t="e">
        <f t="shared" si="51"/>
        <v>#N/A</v>
      </c>
      <c r="DH6" t="e" cm="1">
        <f t="array" ref="DH6">IFERROR(IF(OR(ISNA($A6),$AC6&lt;100,INDEX(International!X$3:X$2000,_xlfn.XMATCH(100,International!X$3:X$2000,1,1)+$BR6)=""),NA(),INDEX(International!X$3:X$2000,_xlfn.XMATCH(100,International!X$3:X$2000,1,1)+$BR6)), NA())</f>
        <v>#N/A</v>
      </c>
      <c r="DI6" t="e">
        <f t="shared" si="14"/>
        <v>#N/A</v>
      </c>
      <c r="DJ6" t="e">
        <f>IF(OR(ISNA($A6),$AC6&lt;100),NA(),IF($BR6=0,0,FLOOR((DH6-_xlfn.XLOOKUP(_xlfn.AGGREGATE(5,6,$BR$3:$BR1957),$BR$3:$BR$2000,DH$3:DH$2000,1,1))/_xlfn.XLOOKUP($BR6,$BR$3:$BR$2000,$BR$3:$BR$2000,1,1), 1)))</f>
        <v>#N/A</v>
      </c>
      <c r="DK6" t="e">
        <f t="shared" si="52"/>
        <v>#N/A</v>
      </c>
      <c r="DL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+1,DL5+1,NA())))</f>
        <v>3</v>
      </c>
      <c r="DM6" cm="1">
        <f t="array" ref="DM6">IFERROR(IF(ISNA($A6),NA(),INDEX(B$3:B$2000,_xlfn.XMATCH(Configuration!$B$12,B$3:B$2000,1,1)+$DL6)-0), NA())</f>
        <v>102</v>
      </c>
      <c r="DN6" cm="1">
        <f t="array" ref="DN6">IFERROR(IF(ISNA($A6),NA(),INDEX(E$3:E$2000,_xlfn.XMATCH(Configuration!$B$12,E$3:E$2000,1,1)+$DL6)-0), NA())</f>
        <v>210</v>
      </c>
      <c r="DO6" t="e" cm="1">
        <f t="array" ref="DO6">IFERROR(IF(ISNA($A6),NA(),INDEX(H$3:H$2000,_xlfn.XMATCH(Configuration!$B$12,H$3:H$2000,1,1)+$DL6)-0), NA())</f>
        <v>#N/A</v>
      </c>
      <c r="DP6" cm="1">
        <f t="array" ref="DP6">IFERROR(IF(ISNA($A6),NA(),INDEX(K$3:K$2000,_xlfn.XMATCH(Configuration!$B$12,K$3:K$2000,1,1)+$DL6)-0), NA())</f>
        <v>197</v>
      </c>
      <c r="DQ6" cm="1">
        <f t="array" ref="DQ6">IFERROR(IF(ISNA($A6),NA(),INDEX(N$3:N$2000,_xlfn.XMATCH(Configuration!$B$12,N$3:N$2000,1,1)+$DL6)-0), NA())</f>
        <v>259</v>
      </c>
      <c r="DR6" cm="1">
        <f t="array" ref="DR6">IFERROR(IF(ISNA($A6),NA(),INDEX(Q$3:Q$2000,_xlfn.XMATCH(Configuration!$B$12,Q$3:Q$2000,1,1)+$DL6)-0), NA())</f>
        <v>133</v>
      </c>
      <c r="DS6" cm="1">
        <f t="array" ref="DS6">IFERROR(IF(ISNA($A6),NA(),INDEX(T$3:T$2000,_xlfn.XMATCH(Configuration!$B$12,T$3:T$2000,1,1)+$DL6)-0), NA())</f>
        <v>205</v>
      </c>
      <c r="DT6" cm="1">
        <f t="array" ref="DT6">IFERROR(IF(ISNA($A6),NA(),INDEX(W$3:W$2000,_xlfn.XMATCH(Configuration!$B$12,W$3:W$2000,1,1)+$DL6)-0), NA())</f>
        <v>229</v>
      </c>
    </row>
    <row r="7" spans="1:124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15"/>
        <v>5</v>
      </c>
      <c r="AD7">
        <f t="shared" si="16"/>
        <v>0</v>
      </c>
      <c r="AE7">
        <f t="shared" si="17"/>
        <v>0</v>
      </c>
      <c r="AF7" s="5">
        <f t="shared" si="18"/>
        <v>0</v>
      </c>
      <c r="AG7">
        <f t="shared" si="19"/>
        <v>5</v>
      </c>
      <c r="AH7">
        <f t="shared" si="20"/>
        <v>1</v>
      </c>
      <c r="AI7">
        <f t="shared" si="21"/>
        <v>0</v>
      </c>
      <c r="AJ7">
        <f t="shared" si="22"/>
        <v>0</v>
      </c>
      <c r="AK7">
        <f t="shared" si="23"/>
        <v>1</v>
      </c>
      <c r="AL7" s="2" t="str">
        <f t="shared" si="24"/>
        <v/>
      </c>
      <c r="AM7" s="2" t="str">
        <f t="shared" si="25"/>
        <v/>
      </c>
      <c r="AN7" s="2">
        <f t="shared" si="26"/>
        <v>0</v>
      </c>
      <c r="AO7" s="2">
        <f t="shared" si="27"/>
        <v>0.8</v>
      </c>
      <c r="AP7" s="2">
        <f t="shared" si="28"/>
        <v>0</v>
      </c>
      <c r="AQ7" s="2">
        <f t="shared" si="29"/>
        <v>0</v>
      </c>
      <c r="AR7" s="2">
        <f t="shared" si="30"/>
        <v>0</v>
      </c>
      <c r="AS7" s="2">
        <f t="shared" si="31"/>
        <v>0</v>
      </c>
      <c r="AT7" s="2">
        <f t="shared" si="32"/>
        <v>0</v>
      </c>
      <c r="AU7" s="2">
        <f t="shared" si="33"/>
        <v>0.2</v>
      </c>
      <c r="AV7" s="3">
        <f t="shared" ca="1" si="34"/>
        <v>1</v>
      </c>
      <c r="AW7" s="2">
        <f t="shared" si="35"/>
        <v>0</v>
      </c>
      <c r="AX7" s="2">
        <f t="shared" si="36"/>
        <v>-1</v>
      </c>
      <c r="AY7">
        <f t="shared" si="37"/>
        <v>3</v>
      </c>
      <c r="AZ7">
        <f t="shared" si="38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9"/>
        <v>#N/A</v>
      </c>
      <c r="BS7" t="e">
        <f t="shared" si="0"/>
        <v>#N/A</v>
      </c>
      <c r="BT7" t="e">
        <f t="shared" si="1"/>
        <v>#N/A</v>
      </c>
      <c r="BU7" t="e">
        <f t="shared" si="2"/>
        <v>#N/A</v>
      </c>
      <c r="BV7" t="e">
        <f t="shared" si="3"/>
        <v>#N/A</v>
      </c>
      <c r="BW7" t="e">
        <f t="shared" si="4"/>
        <v>#N/A</v>
      </c>
      <c r="BX7" t="e">
        <f t="shared" si="40"/>
        <v>#N/A</v>
      </c>
      <c r="BY7" t="e">
        <f t="shared" si="41"/>
        <v>#N/A</v>
      </c>
      <c r="BZ7" t="e">
        <f t="shared" si="42"/>
        <v>#N/A</v>
      </c>
      <c r="CA7" t="e">
        <f t="shared" si="43"/>
        <v>#N/A</v>
      </c>
      <c r="CB7" t="e">
        <f t="shared" si="5"/>
        <v>#N/A</v>
      </c>
      <c r="CC7" t="e">
        <f t="shared" si="6"/>
        <v>#N/A</v>
      </c>
      <c r="CD7" t="e">
        <f>IF(OR(ISNA($A7),$AC7&lt;100),NA(),IF($BR7=0,0,FLOOR((CB7-_xlfn.XLOOKUP(_xlfn.AGGREGATE(5,6,$BR$3:$BR1958),$BR$3:$BR$2000,CB$3:CB$2000,1,1))/_xlfn.XLOOKUP($BR7,$BR$3:$BR$2000,$BR$3:$BR$2000,1,1), 1)))</f>
        <v>#N/A</v>
      </c>
      <c r="CE7" t="e">
        <f t="shared" si="44"/>
        <v>#N/A</v>
      </c>
      <c r="CF7" t="e" cm="1">
        <f t="array" ref="CF7">IFERROR(IF(OR(ISNA($A7),$AC7&lt;100,INDEX(International!C$3:C$2000,_xlfn.XMATCH(100,International!C$3:C$2000,1,1)+$BR7)=""),NA(),INDEX(International!C$3:C$2000,_xlfn.XMATCH(100,International!C$3:C$2000,1,1)+$BR7)), NA())</f>
        <v>#N/A</v>
      </c>
      <c r="CG7" t="e">
        <f t="shared" si="7"/>
        <v>#N/A</v>
      </c>
      <c r="CH7" t="e">
        <f>IF(OR(ISNA($A7),$AC7&lt;100),NA(),IF($BR7=0,0,FLOOR((CF7-_xlfn.XLOOKUP(_xlfn.AGGREGATE(5,6,$BR$3:$BR1958),$BR$3:$BR$2000,CF$3:CF$2000,1,1))/_xlfn.XLOOKUP($BR7,$BR$3:$BR$2000,$BR$3:$BR$2000,1,1), 1)))</f>
        <v>#N/A</v>
      </c>
      <c r="CI7" t="e">
        <f t="shared" si="45"/>
        <v>#N/A</v>
      </c>
      <c r="CJ7" t="e" cm="1">
        <f t="array" ref="CJ7">IFERROR(IF(OR(ISNA($A7),$AC7&lt;100,INDEX(International!F$3:F$2000,_xlfn.XMATCH(100,International!F$3:F$2000,1,1)+$BR7)=""),NA(),INDEX(International!F$3:F$2000,_xlfn.XMATCH(100,International!F$3:F$2000,1,1)+$BR7)), NA())</f>
        <v>#N/A</v>
      </c>
      <c r="CK7" t="e">
        <f t="shared" si="8"/>
        <v>#N/A</v>
      </c>
      <c r="CL7" t="e">
        <f>IF(OR(ISNA($A7),$AC7&lt;100),NA(),IF($BR7=0,0,FLOOR((CJ7-_xlfn.XLOOKUP(_xlfn.AGGREGATE(5,6,$BR$3:$BR1958),$BR$3:$BR$2000,CJ$3:CJ$2000,1,1))/_xlfn.XLOOKUP($BR7,$BR$3:$BR$2000,$BR$3:$BR$2000,1,1), 1)))</f>
        <v>#N/A</v>
      </c>
      <c r="CM7" t="e">
        <f t="shared" si="46"/>
        <v>#N/A</v>
      </c>
      <c r="CN7" t="e" cm="1">
        <f t="array" ref="CN7">IFERROR(IF(OR(ISNA($A7),$AC7&lt;100,INDEX(International!I$3:I$2000,_xlfn.XMATCH(100,International!I$3:I$2000,1,1)+$BR7)=""),NA(),INDEX(International!I$3:I$2000,_xlfn.XMATCH(100,International!I$3:I$2000,1,1)+$BR7)), NA())</f>
        <v>#N/A</v>
      </c>
      <c r="CO7" t="e">
        <f t="shared" si="9"/>
        <v>#N/A</v>
      </c>
      <c r="CP7" t="e">
        <f>IF(OR(ISNA($A7),$AC7&lt;100),NA(),IF($BR7=0,0,FLOOR((CN7-_xlfn.XLOOKUP(_xlfn.AGGREGATE(5,6,$BR$3:$BR1958),$BR$3:$BR$2000,CN$3:CN$2000,1,1))/_xlfn.XLOOKUP($BR7,$BR$3:$BR$2000,$BR$3:$BR$2000,1,1), 1)))</f>
        <v>#N/A</v>
      </c>
      <c r="CQ7" t="e">
        <f t="shared" si="47"/>
        <v>#N/A</v>
      </c>
      <c r="CR7" t="e" cm="1">
        <f t="array" ref="CR7">IFERROR(IF(OR(ISNA($A7),$AC7&lt;100,INDEX(International!L$3:L$2000,_xlfn.XMATCH(100,International!L$3:L$2000,1,1)+$BR7)=""),NA(),INDEX(International!L$3:L$2000,_xlfn.XMATCH(100,International!L$3:L$2000,1,1)+$BR7)), NA())</f>
        <v>#N/A</v>
      </c>
      <c r="CS7" t="e">
        <f t="shared" si="10"/>
        <v>#N/A</v>
      </c>
      <c r="CT7" t="e">
        <f>IF(OR(ISNA($A7),$AC7&lt;100),NA(),IF($BR7=0,0,FLOOR((CR7-_xlfn.XLOOKUP(_xlfn.AGGREGATE(5,6,$BR$3:$BR1958),$BR$3:$BR$2000,CR$3:CR$2000,1,1))/_xlfn.XLOOKUP($BR7,$BR$3:$BR$2000,$BR$3:$BR$2000,1,1), 1)))</f>
        <v>#N/A</v>
      </c>
      <c r="CU7" t="e">
        <f t="shared" si="48"/>
        <v>#N/A</v>
      </c>
      <c r="CV7" t="e" cm="1">
        <f t="array" ref="CV7">IFERROR(IF(OR(ISNA($A7),$AC7&lt;100,INDEX(International!O$3:O$2000,_xlfn.XMATCH(100,International!O$3:O$2000,1,1)+$BR7)=""),NA(),INDEX(International!O$3:O$2000,_xlfn.XMATCH(100,International!O$3:O$2000,1,1)+$BR7)), NA())</f>
        <v>#N/A</v>
      </c>
      <c r="CW7" t="e">
        <f t="shared" si="11"/>
        <v>#N/A</v>
      </c>
      <c r="CX7" t="e">
        <f>IF(OR(ISNA($A7),$AC7&lt;100),NA(),IF($BR7=0,0,FLOOR((CV7-_xlfn.XLOOKUP(_xlfn.AGGREGATE(5,6,$BR$3:$BR1958),$BR$3:$BR$2000,CV$3:CV$2000,1,1))/_xlfn.XLOOKUP($BR7,$BR$3:$BR$2000,$BR$3:$BR$2000,1,1), 1)))</f>
        <v>#N/A</v>
      </c>
      <c r="CY7" t="e">
        <f t="shared" si="49"/>
        <v>#N/A</v>
      </c>
      <c r="CZ7" t="e" cm="1">
        <f t="array" ref="CZ7">IFERROR(IF(OR(ISNA($A7),$AC7&lt;100,INDEX(International!R$3:R$2000,_xlfn.XMATCH(100,International!R$3:R$2000,1,1)+$BR7)=""),NA(),INDEX(International!R$3:R$2000,_xlfn.XMATCH(100,International!R$3:R$2000,1,1)+$BR7)), NA())</f>
        <v>#N/A</v>
      </c>
      <c r="DA7" t="e">
        <f t="shared" si="12"/>
        <v>#N/A</v>
      </c>
      <c r="DB7" t="e">
        <f>IF(OR(ISNA($A7),$AC7&lt;100),NA(),IF($BR7=0,0,FLOOR((CZ7-_xlfn.XLOOKUP(_xlfn.AGGREGATE(5,6,$BR$3:$BR1958),$BR$3:$BR$2000,CZ$3:CZ$2000,1,1))/_xlfn.XLOOKUP($BR7,$BR$3:$BR$2000,$BR$3:$BR$2000,1,1), 1)))</f>
        <v>#N/A</v>
      </c>
      <c r="DC7" t="e">
        <f t="shared" si="50"/>
        <v>#N/A</v>
      </c>
      <c r="DD7" t="e" cm="1">
        <f t="array" ref="DD7">IFERROR(IF(OR(ISNA($A7),$AC7&lt;100,INDEX(International!U$3:U$2000,_xlfn.XMATCH(100,International!U$3:U$2000,1,1)+$BR7)=""),NA(),INDEX(International!U$3:U$2000,_xlfn.XMATCH(100,International!U$3:U$2000,1,1)+$BR7)), NA())</f>
        <v>#N/A</v>
      </c>
      <c r="DE7" t="e">
        <f t="shared" si="13"/>
        <v>#N/A</v>
      </c>
      <c r="DF7" t="e">
        <f>IF(OR(ISNA($A7),$AC7&lt;100),NA(),IF($BR7=0,0,FLOOR((DD7-_xlfn.XLOOKUP(_xlfn.AGGREGATE(5,6,$BR$3:$BR1958),$BR$3:$BR$2000,DD$3:DD$2000,1,1))/_xlfn.XLOOKUP($BR7,$BR$3:$BR$2000,$BR$3:$BR$2000,1,1), 1)))</f>
        <v>#N/A</v>
      </c>
      <c r="DG7" t="e">
        <f t="shared" si="51"/>
        <v>#N/A</v>
      </c>
      <c r="DH7" t="e" cm="1">
        <f t="array" ref="DH7">IFERROR(IF(OR(ISNA($A7),$AC7&lt;100,INDEX(International!X$3:X$2000,_xlfn.XMATCH(100,International!X$3:X$2000,1,1)+$BR7)=""),NA(),INDEX(International!X$3:X$2000,_xlfn.XMATCH(100,International!X$3:X$2000,1,1)+$BR7)), NA())</f>
        <v>#N/A</v>
      </c>
      <c r="DI7" t="e">
        <f t="shared" si="14"/>
        <v>#N/A</v>
      </c>
      <c r="DJ7" t="e">
        <f>IF(OR(ISNA($A7),$AC7&lt;100),NA(),IF($BR7=0,0,FLOOR((DH7-_xlfn.XLOOKUP(_xlfn.AGGREGATE(5,6,$BR$3:$BR1958),$BR$3:$BR$2000,DH$3:DH$2000,1,1))/_xlfn.XLOOKUP($BR7,$BR$3:$BR$2000,$BR$3:$BR$2000,1,1), 1)))</f>
        <v>#N/A</v>
      </c>
      <c r="DK7" t="e">
        <f t="shared" si="52"/>
        <v>#N/A</v>
      </c>
      <c r="DL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+1,DL6+1,NA())))</f>
        <v>4</v>
      </c>
      <c r="DM7" cm="1">
        <f t="array" ref="DM7">IFERROR(IF(ISNA($A7),NA(),INDEX(B$3:B$2000,_xlfn.XMATCH(Configuration!$B$12,B$3:B$2000,1,1)+$DL7)-0), NA())</f>
        <v>103</v>
      </c>
      <c r="DN7" cm="1">
        <f t="array" ref="DN7">IFERROR(IF(ISNA($A7),NA(),INDEX(E$3:E$2000,_xlfn.XMATCH(Configuration!$B$12,E$3:E$2000,1,1)+$DL7)-0), NA())</f>
        <v>267</v>
      </c>
      <c r="DO7" t="e" cm="1">
        <f t="array" ref="DO7">IFERROR(IF(ISNA($A7),NA(),INDEX(H$3:H$2000,_xlfn.XMATCH(Configuration!$B$12,H$3:H$2000,1,1)+$DL7)-0), NA())</f>
        <v>#N/A</v>
      </c>
      <c r="DP7" cm="1">
        <f t="array" ref="DP7">IFERROR(IF(ISNA($A7),NA(),INDEX(K$3:K$2000,_xlfn.XMATCH(Configuration!$B$12,K$3:K$2000,1,1)+$DL7)-0), NA())</f>
        <v>235</v>
      </c>
      <c r="DQ7" cm="1">
        <f t="array" ref="DQ7">IFERROR(IF(ISNA($A7),NA(),INDEX(N$3:N$2000,_xlfn.XMATCH(Configuration!$B$12,N$3:N$2000,1,1)+$DL7)-0), NA())</f>
        <v>319</v>
      </c>
      <c r="DR7" cm="1">
        <f t="array" ref="DR7">IFERROR(IF(ISNA($A7),NA(),INDEX(Q$3:Q$2000,_xlfn.XMATCH(Configuration!$B$12,Q$3:Q$2000,1,1)+$DL7)-0), NA())</f>
        <v>144</v>
      </c>
      <c r="DS7" cm="1">
        <f t="array" ref="DS7">IFERROR(IF(ISNA($A7),NA(),INDEX(T$3:T$2000,_xlfn.XMATCH(Configuration!$B$12,T$3:T$2000,1,1)+$DL7)-0), NA())</f>
        <v>231</v>
      </c>
      <c r="DT7" cm="1">
        <f t="array" ref="DT7">IFERROR(IF(ISNA($A7),NA(),INDEX(W$3:W$2000,_xlfn.XMATCH(Configuration!$B$12,W$3:W$2000,1,1)+$DL7)-0), NA())</f>
        <v>296</v>
      </c>
    </row>
    <row r="8" spans="1:124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15"/>
        <v>7</v>
      </c>
      <c r="AD8">
        <f t="shared" si="16"/>
        <v>0</v>
      </c>
      <c r="AE8">
        <f t="shared" si="17"/>
        <v>0</v>
      </c>
      <c r="AF8" s="5">
        <f t="shared" si="18"/>
        <v>0</v>
      </c>
      <c r="AG8">
        <f t="shared" si="19"/>
        <v>7</v>
      </c>
      <c r="AH8">
        <f t="shared" si="20"/>
        <v>3</v>
      </c>
      <c r="AI8">
        <f t="shared" si="21"/>
        <v>0</v>
      </c>
      <c r="AJ8">
        <f t="shared" si="22"/>
        <v>0</v>
      </c>
      <c r="AK8">
        <f t="shared" si="23"/>
        <v>3</v>
      </c>
      <c r="AL8" s="2" t="str">
        <f t="shared" si="24"/>
        <v/>
      </c>
      <c r="AM8" s="2" t="str">
        <f t="shared" si="25"/>
        <v/>
      </c>
      <c r="AN8" s="2">
        <f t="shared" si="26"/>
        <v>0</v>
      </c>
      <c r="AO8" s="2">
        <f t="shared" si="27"/>
        <v>0.5714285714285714</v>
      </c>
      <c r="AP8" s="2">
        <f t="shared" si="28"/>
        <v>0</v>
      </c>
      <c r="AQ8" s="2">
        <f t="shared" si="29"/>
        <v>0</v>
      </c>
      <c r="AR8" s="2">
        <f t="shared" si="30"/>
        <v>0.14285714285714285</v>
      </c>
      <c r="AS8" s="2">
        <f t="shared" si="31"/>
        <v>0</v>
      </c>
      <c r="AT8" s="2">
        <f t="shared" si="32"/>
        <v>0</v>
      </c>
      <c r="AU8" s="2">
        <f t="shared" si="33"/>
        <v>0.2857142857142857</v>
      </c>
      <c r="AV8" s="3">
        <f t="shared" ca="1" si="34"/>
        <v>1.1666666666666667</v>
      </c>
      <c r="AW8" s="2">
        <f t="shared" si="35"/>
        <v>0.4</v>
      </c>
      <c r="AX8" s="2">
        <f t="shared" si="36"/>
        <v>0</v>
      </c>
      <c r="AY8">
        <f t="shared" si="37"/>
        <v>7</v>
      </c>
      <c r="AZ8">
        <f t="shared" si="38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9"/>
        <v>#N/A</v>
      </c>
      <c r="BS8" t="e">
        <f t="shared" si="0"/>
        <v>#N/A</v>
      </c>
      <c r="BT8" t="e">
        <f t="shared" si="1"/>
        <v>#N/A</v>
      </c>
      <c r="BU8" t="e">
        <f t="shared" si="2"/>
        <v>#N/A</v>
      </c>
      <c r="BV8" t="e">
        <f t="shared" si="3"/>
        <v>#N/A</v>
      </c>
      <c r="BW8" t="e">
        <f t="shared" si="4"/>
        <v>#N/A</v>
      </c>
      <c r="BX8" t="e">
        <f t="shared" si="40"/>
        <v>#N/A</v>
      </c>
      <c r="BY8" t="e">
        <f t="shared" si="41"/>
        <v>#N/A</v>
      </c>
      <c r="BZ8" t="e">
        <f t="shared" si="42"/>
        <v>#N/A</v>
      </c>
      <c r="CA8" t="e">
        <f t="shared" si="43"/>
        <v>#N/A</v>
      </c>
      <c r="CB8" t="e">
        <f t="shared" si="5"/>
        <v>#N/A</v>
      </c>
      <c r="CC8" t="e">
        <f t="shared" si="6"/>
        <v>#N/A</v>
      </c>
      <c r="CD8" t="e">
        <f>IF(OR(ISNA($A8),$AC8&lt;100),NA(),IF($BR8=0,0,FLOOR((CB8-_xlfn.XLOOKUP(_xlfn.AGGREGATE(5,6,$BR$3:$BR1959),$BR$3:$BR$2000,CB$3:CB$2000,1,1))/_xlfn.XLOOKUP($BR8,$BR$3:$BR$2000,$BR$3:$BR$2000,1,1), 1)))</f>
        <v>#N/A</v>
      </c>
      <c r="CE8" t="e">
        <f t="shared" si="44"/>
        <v>#N/A</v>
      </c>
      <c r="CF8" t="e" cm="1">
        <f t="array" ref="CF8">IFERROR(IF(OR(ISNA($A8),$AC8&lt;100,INDEX(International!C$3:C$2000,_xlfn.XMATCH(100,International!C$3:C$2000,1,1)+$BR8)=""),NA(),INDEX(International!C$3:C$2000,_xlfn.XMATCH(100,International!C$3:C$2000,1,1)+$BR8)), NA())</f>
        <v>#N/A</v>
      </c>
      <c r="CG8" t="e">
        <f t="shared" si="7"/>
        <v>#N/A</v>
      </c>
      <c r="CH8" t="e">
        <f>IF(OR(ISNA($A8),$AC8&lt;100),NA(),IF($BR8=0,0,FLOOR((CF8-_xlfn.XLOOKUP(_xlfn.AGGREGATE(5,6,$BR$3:$BR1959),$BR$3:$BR$2000,CF$3:CF$2000,1,1))/_xlfn.XLOOKUP($BR8,$BR$3:$BR$2000,$BR$3:$BR$2000,1,1), 1)))</f>
        <v>#N/A</v>
      </c>
      <c r="CI8" t="e">
        <f t="shared" si="45"/>
        <v>#N/A</v>
      </c>
      <c r="CJ8" t="e" cm="1">
        <f t="array" ref="CJ8">IFERROR(IF(OR(ISNA($A8),$AC8&lt;100,INDEX(International!F$3:F$2000,_xlfn.XMATCH(100,International!F$3:F$2000,1,1)+$BR8)=""),NA(),INDEX(International!F$3:F$2000,_xlfn.XMATCH(100,International!F$3:F$2000,1,1)+$BR8)), NA())</f>
        <v>#N/A</v>
      </c>
      <c r="CK8" t="e">
        <f t="shared" si="8"/>
        <v>#N/A</v>
      </c>
      <c r="CL8" t="e">
        <f>IF(OR(ISNA($A8),$AC8&lt;100),NA(),IF($BR8=0,0,FLOOR((CJ8-_xlfn.XLOOKUP(_xlfn.AGGREGATE(5,6,$BR$3:$BR1959),$BR$3:$BR$2000,CJ$3:CJ$2000,1,1))/_xlfn.XLOOKUP($BR8,$BR$3:$BR$2000,$BR$3:$BR$2000,1,1), 1)))</f>
        <v>#N/A</v>
      </c>
      <c r="CM8" t="e">
        <f t="shared" si="46"/>
        <v>#N/A</v>
      </c>
      <c r="CN8" t="e" cm="1">
        <f t="array" ref="CN8">IFERROR(IF(OR(ISNA($A8),$AC8&lt;100,INDEX(International!I$3:I$2000,_xlfn.XMATCH(100,International!I$3:I$2000,1,1)+$BR8)=""),NA(),INDEX(International!I$3:I$2000,_xlfn.XMATCH(100,International!I$3:I$2000,1,1)+$BR8)), NA())</f>
        <v>#N/A</v>
      </c>
      <c r="CO8" t="e">
        <f t="shared" si="9"/>
        <v>#N/A</v>
      </c>
      <c r="CP8" t="e">
        <f>IF(OR(ISNA($A8),$AC8&lt;100),NA(),IF($BR8=0,0,FLOOR((CN8-_xlfn.XLOOKUP(_xlfn.AGGREGATE(5,6,$BR$3:$BR1959),$BR$3:$BR$2000,CN$3:CN$2000,1,1))/_xlfn.XLOOKUP($BR8,$BR$3:$BR$2000,$BR$3:$BR$2000,1,1), 1)))</f>
        <v>#N/A</v>
      </c>
      <c r="CQ8" t="e">
        <f t="shared" si="47"/>
        <v>#N/A</v>
      </c>
      <c r="CR8" t="e" cm="1">
        <f t="array" ref="CR8">IFERROR(IF(OR(ISNA($A8),$AC8&lt;100,INDEX(International!L$3:L$2000,_xlfn.XMATCH(100,International!L$3:L$2000,1,1)+$BR8)=""),NA(),INDEX(International!L$3:L$2000,_xlfn.XMATCH(100,International!L$3:L$2000,1,1)+$BR8)), NA())</f>
        <v>#N/A</v>
      </c>
      <c r="CS8" t="e">
        <f t="shared" si="10"/>
        <v>#N/A</v>
      </c>
      <c r="CT8" t="e">
        <f>IF(OR(ISNA($A8),$AC8&lt;100),NA(),IF($BR8=0,0,FLOOR((CR8-_xlfn.XLOOKUP(_xlfn.AGGREGATE(5,6,$BR$3:$BR1959),$BR$3:$BR$2000,CR$3:CR$2000,1,1))/_xlfn.XLOOKUP($BR8,$BR$3:$BR$2000,$BR$3:$BR$2000,1,1), 1)))</f>
        <v>#N/A</v>
      </c>
      <c r="CU8" t="e">
        <f t="shared" si="48"/>
        <v>#N/A</v>
      </c>
      <c r="CV8" t="e" cm="1">
        <f t="array" ref="CV8">IFERROR(IF(OR(ISNA($A8),$AC8&lt;100,INDEX(International!O$3:O$2000,_xlfn.XMATCH(100,International!O$3:O$2000,1,1)+$BR8)=""),NA(),INDEX(International!O$3:O$2000,_xlfn.XMATCH(100,International!O$3:O$2000,1,1)+$BR8)), NA())</f>
        <v>#N/A</v>
      </c>
      <c r="CW8" t="e">
        <f t="shared" si="11"/>
        <v>#N/A</v>
      </c>
      <c r="CX8" t="e">
        <f>IF(OR(ISNA($A8),$AC8&lt;100),NA(),IF($BR8=0,0,FLOOR((CV8-_xlfn.XLOOKUP(_xlfn.AGGREGATE(5,6,$BR$3:$BR1959),$BR$3:$BR$2000,CV$3:CV$2000,1,1))/_xlfn.XLOOKUP($BR8,$BR$3:$BR$2000,$BR$3:$BR$2000,1,1), 1)))</f>
        <v>#N/A</v>
      </c>
      <c r="CY8" t="e">
        <f t="shared" si="49"/>
        <v>#N/A</v>
      </c>
      <c r="CZ8" t="e" cm="1">
        <f t="array" ref="CZ8">IFERROR(IF(OR(ISNA($A8),$AC8&lt;100,INDEX(International!R$3:R$2000,_xlfn.XMATCH(100,International!R$3:R$2000,1,1)+$BR8)=""),NA(),INDEX(International!R$3:R$2000,_xlfn.XMATCH(100,International!R$3:R$2000,1,1)+$BR8)), NA())</f>
        <v>#N/A</v>
      </c>
      <c r="DA8" t="e">
        <f t="shared" si="12"/>
        <v>#N/A</v>
      </c>
      <c r="DB8" t="e">
        <f>IF(OR(ISNA($A8),$AC8&lt;100),NA(),IF($BR8=0,0,FLOOR((CZ8-_xlfn.XLOOKUP(_xlfn.AGGREGATE(5,6,$BR$3:$BR1959),$BR$3:$BR$2000,CZ$3:CZ$2000,1,1))/_xlfn.XLOOKUP($BR8,$BR$3:$BR$2000,$BR$3:$BR$2000,1,1), 1)))</f>
        <v>#N/A</v>
      </c>
      <c r="DC8" t="e">
        <f t="shared" si="50"/>
        <v>#N/A</v>
      </c>
      <c r="DD8" t="e" cm="1">
        <f t="array" ref="DD8">IFERROR(IF(OR(ISNA($A8),$AC8&lt;100,INDEX(International!U$3:U$2000,_xlfn.XMATCH(100,International!U$3:U$2000,1,1)+$BR8)=""),NA(),INDEX(International!U$3:U$2000,_xlfn.XMATCH(100,International!U$3:U$2000,1,1)+$BR8)), NA())</f>
        <v>#N/A</v>
      </c>
      <c r="DE8" t="e">
        <f t="shared" si="13"/>
        <v>#N/A</v>
      </c>
      <c r="DF8" t="e">
        <f>IF(OR(ISNA($A8),$AC8&lt;100),NA(),IF($BR8=0,0,FLOOR((DD8-_xlfn.XLOOKUP(_xlfn.AGGREGATE(5,6,$BR$3:$BR1959),$BR$3:$BR$2000,DD$3:DD$2000,1,1))/_xlfn.XLOOKUP($BR8,$BR$3:$BR$2000,$BR$3:$BR$2000,1,1), 1)))</f>
        <v>#N/A</v>
      </c>
      <c r="DG8" t="e">
        <f t="shared" si="51"/>
        <v>#N/A</v>
      </c>
      <c r="DH8" t="e" cm="1">
        <f t="array" ref="DH8">IFERROR(IF(OR(ISNA($A8),$AC8&lt;100,INDEX(International!X$3:X$2000,_xlfn.XMATCH(100,International!X$3:X$2000,1,1)+$BR8)=""),NA(),INDEX(International!X$3:X$2000,_xlfn.XMATCH(100,International!X$3:X$2000,1,1)+$BR8)), NA())</f>
        <v>#N/A</v>
      </c>
      <c r="DI8" t="e">
        <f t="shared" si="14"/>
        <v>#N/A</v>
      </c>
      <c r="DJ8" t="e">
        <f>IF(OR(ISNA($A8),$AC8&lt;100),NA(),IF($BR8=0,0,FLOOR((DH8-_xlfn.XLOOKUP(_xlfn.AGGREGATE(5,6,$BR$3:$BR1959),$BR$3:$BR$2000,DH$3:DH$2000,1,1))/_xlfn.XLOOKUP($BR8,$BR$3:$BR$2000,$BR$3:$BR$2000,1,1), 1)))</f>
        <v>#N/A</v>
      </c>
      <c r="DK8" t="e">
        <f t="shared" si="52"/>
        <v>#N/A</v>
      </c>
      <c r="DL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+1,DL7+1,NA())))</f>
        <v>5</v>
      </c>
      <c r="DM8" cm="1">
        <f t="array" ref="DM8">IFERROR(IF(ISNA($A8),NA(),INDEX(B$3:B$2000,_xlfn.XMATCH(Configuration!$B$12,B$3:B$2000,1,1)+$DL8)-0), NA())</f>
        <v>103</v>
      </c>
      <c r="DN8" cm="1">
        <f t="array" ref="DN8">IFERROR(IF(ISNA($A8),NA(),INDEX(E$3:E$2000,_xlfn.XMATCH(Configuration!$B$12,E$3:E$2000,1,1)+$DL8)-0), NA())</f>
        <v>307</v>
      </c>
      <c r="DO8" t="e" cm="1">
        <f t="array" ref="DO8">IFERROR(IF(ISNA($A8),NA(),INDEX(H$3:H$2000,_xlfn.XMATCH(Configuration!$B$12,H$3:H$2000,1,1)+$DL8)-0), NA())</f>
        <v>#N/A</v>
      </c>
      <c r="DP8" cm="1">
        <f t="array" ref="DP8">IFERROR(IF(ISNA($A8),NA(),INDEX(K$3:K$2000,_xlfn.XMATCH(Configuration!$B$12,K$3:K$2000,1,1)+$DL8)-0), NA())</f>
        <v>257</v>
      </c>
      <c r="DQ8" cm="1">
        <f t="array" ref="DQ8">IFERROR(IF(ISNA($A8),NA(),INDEX(N$3:N$2000,_xlfn.XMATCH(Configuration!$B$12,N$3:N$2000,1,1)+$DL8)-0), NA())</f>
        <v>397</v>
      </c>
      <c r="DR8" cm="1">
        <f t="array" ref="DR8">IFERROR(IF(ISNA($A8),NA(),INDEX(Q$3:Q$2000,_xlfn.XMATCH(Configuration!$B$12,Q$3:Q$2000,1,1)+$DL8)-0), NA())</f>
        <v>150</v>
      </c>
      <c r="DS8" cm="1">
        <f t="array" ref="DS8">IFERROR(IF(ISNA($A8),NA(),INDEX(T$3:T$2000,_xlfn.XMATCH(Configuration!$B$12,T$3:T$2000,1,1)+$DL8)-0), NA())</f>
        <v>255</v>
      </c>
      <c r="DT8" cm="1">
        <f t="array" ref="DT8">IFERROR(IF(ISNA($A8),NA(),INDEX(W$3:W$2000,_xlfn.XMATCH(Configuration!$B$12,W$3:W$2000,1,1)+$DL8)-0), NA())</f>
        <v>355</v>
      </c>
    </row>
    <row r="9" spans="1:124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15"/>
        <v>9</v>
      </c>
      <c r="AD9">
        <f t="shared" si="16"/>
        <v>2</v>
      </c>
      <c r="AE9">
        <f t="shared" si="17"/>
        <v>0</v>
      </c>
      <c r="AF9" s="5">
        <f t="shared" si="18"/>
        <v>1</v>
      </c>
      <c r="AG9">
        <f t="shared" si="19"/>
        <v>7</v>
      </c>
      <c r="AH9">
        <f t="shared" si="20"/>
        <v>5</v>
      </c>
      <c r="AI9">
        <f t="shared" si="21"/>
        <v>0</v>
      </c>
      <c r="AJ9">
        <f t="shared" si="22"/>
        <v>0</v>
      </c>
      <c r="AK9">
        <f t="shared" si="23"/>
        <v>5</v>
      </c>
      <c r="AL9" s="2">
        <f t="shared" si="24"/>
        <v>0</v>
      </c>
      <c r="AM9" s="2">
        <f t="shared" si="25"/>
        <v>1</v>
      </c>
      <c r="AN9" s="2">
        <f t="shared" si="26"/>
        <v>0</v>
      </c>
      <c r="AO9" s="2">
        <f t="shared" si="27"/>
        <v>0.44444444444444442</v>
      </c>
      <c r="AP9" s="2">
        <f t="shared" si="28"/>
        <v>0</v>
      </c>
      <c r="AQ9" s="2">
        <f t="shared" si="29"/>
        <v>0</v>
      </c>
      <c r="AR9" s="2">
        <f t="shared" si="30"/>
        <v>0.22222222222222221</v>
      </c>
      <c r="AS9" s="2">
        <f t="shared" si="31"/>
        <v>0</v>
      </c>
      <c r="AT9" s="2">
        <f t="shared" si="32"/>
        <v>0</v>
      </c>
      <c r="AU9" s="2">
        <f t="shared" si="33"/>
        <v>0.33333333333333331</v>
      </c>
      <c r="AV9" s="3">
        <f t="shared" ca="1" si="34"/>
        <v>1.2857142857142858</v>
      </c>
      <c r="AW9" s="2">
        <f t="shared" si="35"/>
        <v>0.2857142857142857</v>
      </c>
      <c r="AX9" s="2">
        <f t="shared" si="36"/>
        <v>0</v>
      </c>
      <c r="AY9">
        <f t="shared" si="37"/>
        <v>22</v>
      </c>
      <c r="AZ9">
        <f t="shared" si="38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9"/>
        <v>#N/A</v>
      </c>
      <c r="BS9" t="e">
        <f t="shared" si="0"/>
        <v>#N/A</v>
      </c>
      <c r="BT9" t="e">
        <f t="shared" si="1"/>
        <v>#N/A</v>
      </c>
      <c r="BU9" t="e">
        <f t="shared" si="2"/>
        <v>#N/A</v>
      </c>
      <c r="BV9" t="e">
        <f t="shared" si="3"/>
        <v>#N/A</v>
      </c>
      <c r="BW9" t="e">
        <f t="shared" si="4"/>
        <v>#N/A</v>
      </c>
      <c r="BX9" t="e">
        <f t="shared" si="40"/>
        <v>#N/A</v>
      </c>
      <c r="BY9" t="e">
        <f t="shared" si="41"/>
        <v>#N/A</v>
      </c>
      <c r="BZ9" t="e">
        <f t="shared" si="42"/>
        <v>#N/A</v>
      </c>
      <c r="CA9" t="e">
        <f t="shared" si="43"/>
        <v>#N/A</v>
      </c>
      <c r="CB9" t="e">
        <f t="shared" si="5"/>
        <v>#N/A</v>
      </c>
      <c r="CC9" t="e">
        <f t="shared" si="6"/>
        <v>#N/A</v>
      </c>
      <c r="CD9" t="e">
        <f>IF(OR(ISNA($A9),$AC9&lt;100),NA(),IF($BR9=0,0,FLOOR((CB9-_xlfn.XLOOKUP(_xlfn.AGGREGATE(5,6,$BR$3:$BR1960),$BR$3:$BR$2000,CB$3:CB$2000,1,1))/_xlfn.XLOOKUP($BR9,$BR$3:$BR$2000,$BR$3:$BR$2000,1,1), 1)))</f>
        <v>#N/A</v>
      </c>
      <c r="CE9" t="e">
        <f t="shared" si="44"/>
        <v>#N/A</v>
      </c>
      <c r="CF9" t="e" cm="1">
        <f t="array" ref="CF9">IFERROR(IF(OR(ISNA($A9),$AC9&lt;100,INDEX(International!C$3:C$2000,_xlfn.XMATCH(100,International!C$3:C$2000,1,1)+$BR9)=""),NA(),INDEX(International!C$3:C$2000,_xlfn.XMATCH(100,International!C$3:C$2000,1,1)+$BR9)), NA())</f>
        <v>#N/A</v>
      </c>
      <c r="CG9" t="e">
        <f t="shared" si="7"/>
        <v>#N/A</v>
      </c>
      <c r="CH9" t="e">
        <f>IF(OR(ISNA($A9),$AC9&lt;100),NA(),IF($BR9=0,0,FLOOR((CF9-_xlfn.XLOOKUP(_xlfn.AGGREGATE(5,6,$BR$3:$BR1960),$BR$3:$BR$2000,CF$3:CF$2000,1,1))/_xlfn.XLOOKUP($BR9,$BR$3:$BR$2000,$BR$3:$BR$2000,1,1), 1)))</f>
        <v>#N/A</v>
      </c>
      <c r="CI9" t="e">
        <f t="shared" si="45"/>
        <v>#N/A</v>
      </c>
      <c r="CJ9" t="e" cm="1">
        <f t="array" ref="CJ9">IFERROR(IF(OR(ISNA($A9),$AC9&lt;100,INDEX(International!F$3:F$2000,_xlfn.XMATCH(100,International!F$3:F$2000,1,1)+$BR9)=""),NA(),INDEX(International!F$3:F$2000,_xlfn.XMATCH(100,International!F$3:F$2000,1,1)+$BR9)), NA())</f>
        <v>#N/A</v>
      </c>
      <c r="CK9" t="e">
        <f t="shared" si="8"/>
        <v>#N/A</v>
      </c>
      <c r="CL9" t="e">
        <f>IF(OR(ISNA($A9),$AC9&lt;100),NA(),IF($BR9=0,0,FLOOR((CJ9-_xlfn.XLOOKUP(_xlfn.AGGREGATE(5,6,$BR$3:$BR1960),$BR$3:$BR$2000,CJ$3:CJ$2000,1,1))/_xlfn.XLOOKUP($BR9,$BR$3:$BR$2000,$BR$3:$BR$2000,1,1), 1)))</f>
        <v>#N/A</v>
      </c>
      <c r="CM9" t="e">
        <f t="shared" si="46"/>
        <v>#N/A</v>
      </c>
      <c r="CN9" t="e" cm="1">
        <f t="array" ref="CN9">IFERROR(IF(OR(ISNA($A9),$AC9&lt;100,INDEX(International!I$3:I$2000,_xlfn.XMATCH(100,International!I$3:I$2000,1,1)+$BR9)=""),NA(),INDEX(International!I$3:I$2000,_xlfn.XMATCH(100,International!I$3:I$2000,1,1)+$BR9)), NA())</f>
        <v>#N/A</v>
      </c>
      <c r="CO9" t="e">
        <f t="shared" si="9"/>
        <v>#N/A</v>
      </c>
      <c r="CP9" t="e">
        <f>IF(OR(ISNA($A9),$AC9&lt;100),NA(),IF($BR9=0,0,FLOOR((CN9-_xlfn.XLOOKUP(_xlfn.AGGREGATE(5,6,$BR$3:$BR1960),$BR$3:$BR$2000,CN$3:CN$2000,1,1))/_xlfn.XLOOKUP($BR9,$BR$3:$BR$2000,$BR$3:$BR$2000,1,1), 1)))</f>
        <v>#N/A</v>
      </c>
      <c r="CQ9" t="e">
        <f t="shared" si="47"/>
        <v>#N/A</v>
      </c>
      <c r="CR9" t="e" cm="1">
        <f t="array" ref="CR9">IFERROR(IF(OR(ISNA($A9),$AC9&lt;100,INDEX(International!L$3:L$2000,_xlfn.XMATCH(100,International!L$3:L$2000,1,1)+$BR9)=""),NA(),INDEX(International!L$3:L$2000,_xlfn.XMATCH(100,International!L$3:L$2000,1,1)+$BR9)), NA())</f>
        <v>#N/A</v>
      </c>
      <c r="CS9" t="e">
        <f t="shared" si="10"/>
        <v>#N/A</v>
      </c>
      <c r="CT9" t="e">
        <f>IF(OR(ISNA($A9),$AC9&lt;100),NA(),IF($BR9=0,0,FLOOR((CR9-_xlfn.XLOOKUP(_xlfn.AGGREGATE(5,6,$BR$3:$BR1960),$BR$3:$BR$2000,CR$3:CR$2000,1,1))/_xlfn.XLOOKUP($BR9,$BR$3:$BR$2000,$BR$3:$BR$2000,1,1), 1)))</f>
        <v>#N/A</v>
      </c>
      <c r="CU9" t="e">
        <f t="shared" si="48"/>
        <v>#N/A</v>
      </c>
      <c r="CV9" t="e" cm="1">
        <f t="array" ref="CV9">IFERROR(IF(OR(ISNA($A9),$AC9&lt;100,INDEX(International!O$3:O$2000,_xlfn.XMATCH(100,International!O$3:O$2000,1,1)+$BR9)=""),NA(),INDEX(International!O$3:O$2000,_xlfn.XMATCH(100,International!O$3:O$2000,1,1)+$BR9)), NA())</f>
        <v>#N/A</v>
      </c>
      <c r="CW9" t="e">
        <f t="shared" si="11"/>
        <v>#N/A</v>
      </c>
      <c r="CX9" t="e">
        <f>IF(OR(ISNA($A9),$AC9&lt;100),NA(),IF($BR9=0,0,FLOOR((CV9-_xlfn.XLOOKUP(_xlfn.AGGREGATE(5,6,$BR$3:$BR1960),$BR$3:$BR$2000,CV$3:CV$2000,1,1))/_xlfn.XLOOKUP($BR9,$BR$3:$BR$2000,$BR$3:$BR$2000,1,1), 1)))</f>
        <v>#N/A</v>
      </c>
      <c r="CY9" t="e">
        <f t="shared" si="49"/>
        <v>#N/A</v>
      </c>
      <c r="CZ9" t="e" cm="1">
        <f t="array" ref="CZ9">IFERROR(IF(OR(ISNA($A9),$AC9&lt;100,INDEX(International!R$3:R$2000,_xlfn.XMATCH(100,International!R$3:R$2000,1,1)+$BR9)=""),NA(),INDEX(International!R$3:R$2000,_xlfn.XMATCH(100,International!R$3:R$2000,1,1)+$BR9)), NA())</f>
        <v>#N/A</v>
      </c>
      <c r="DA9" t="e">
        <f t="shared" si="12"/>
        <v>#N/A</v>
      </c>
      <c r="DB9" t="e">
        <f>IF(OR(ISNA($A9),$AC9&lt;100),NA(),IF($BR9=0,0,FLOOR((CZ9-_xlfn.XLOOKUP(_xlfn.AGGREGATE(5,6,$BR$3:$BR1960),$BR$3:$BR$2000,CZ$3:CZ$2000,1,1))/_xlfn.XLOOKUP($BR9,$BR$3:$BR$2000,$BR$3:$BR$2000,1,1), 1)))</f>
        <v>#N/A</v>
      </c>
      <c r="DC9" t="e">
        <f t="shared" si="50"/>
        <v>#N/A</v>
      </c>
      <c r="DD9" t="e" cm="1">
        <f t="array" ref="DD9">IFERROR(IF(OR(ISNA($A9),$AC9&lt;100,INDEX(International!U$3:U$2000,_xlfn.XMATCH(100,International!U$3:U$2000,1,1)+$BR9)=""),NA(),INDEX(International!U$3:U$2000,_xlfn.XMATCH(100,International!U$3:U$2000,1,1)+$BR9)), NA())</f>
        <v>#N/A</v>
      </c>
      <c r="DE9" t="e">
        <f t="shared" si="13"/>
        <v>#N/A</v>
      </c>
      <c r="DF9" t="e">
        <f>IF(OR(ISNA($A9),$AC9&lt;100),NA(),IF($BR9=0,0,FLOOR((DD9-_xlfn.XLOOKUP(_xlfn.AGGREGATE(5,6,$BR$3:$BR1960),$BR$3:$BR$2000,DD$3:DD$2000,1,1))/_xlfn.XLOOKUP($BR9,$BR$3:$BR$2000,$BR$3:$BR$2000,1,1), 1)))</f>
        <v>#N/A</v>
      </c>
      <c r="DG9" t="e">
        <f t="shared" si="51"/>
        <v>#N/A</v>
      </c>
      <c r="DH9" t="e" cm="1">
        <f t="array" ref="DH9">IFERROR(IF(OR(ISNA($A9),$AC9&lt;100,INDEX(International!X$3:X$2000,_xlfn.XMATCH(100,International!X$3:X$2000,1,1)+$BR9)=""),NA(),INDEX(International!X$3:X$2000,_xlfn.XMATCH(100,International!X$3:X$2000,1,1)+$BR9)), NA())</f>
        <v>#N/A</v>
      </c>
      <c r="DI9" t="e">
        <f t="shared" si="14"/>
        <v>#N/A</v>
      </c>
      <c r="DJ9" t="e">
        <f>IF(OR(ISNA($A9),$AC9&lt;100),NA(),IF($BR9=0,0,FLOOR((DH9-_xlfn.XLOOKUP(_xlfn.AGGREGATE(5,6,$BR$3:$BR1960),$BR$3:$BR$2000,DH$3:DH$2000,1,1))/_xlfn.XLOOKUP($BR9,$BR$3:$BR$2000,$BR$3:$BR$2000,1,1), 1)))</f>
        <v>#N/A</v>
      </c>
      <c r="DK9" t="e">
        <f t="shared" si="52"/>
        <v>#N/A</v>
      </c>
      <c r="DL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+1,DL8+1,NA())))</f>
        <v>6</v>
      </c>
      <c r="DM9" cm="1">
        <f t="array" ref="DM9">IFERROR(IF(ISNA($A9),NA(),INDEX(B$3:B$2000,_xlfn.XMATCH(Configuration!$B$12,B$3:B$2000,1,1)+$DL9)-0), NA())</f>
        <v>103</v>
      </c>
      <c r="DN9" cm="1">
        <f t="array" ref="DN9">IFERROR(IF(ISNA($A9),NA(),INDEX(E$3:E$2000,_xlfn.XMATCH(Configuration!$B$12,E$3:E$2000,1,1)+$DL9)-0), NA())</f>
        <v>353</v>
      </c>
      <c r="DO9" t="e" cm="1">
        <f t="array" ref="DO9">IFERROR(IF(ISNA($A9),NA(),INDEX(H$3:H$2000,_xlfn.XMATCH(Configuration!$B$12,H$3:H$2000,1,1)+$DL9)-0), NA())</f>
        <v>#N/A</v>
      </c>
      <c r="DP9" cm="1">
        <f t="array" ref="DP9">IFERROR(IF(ISNA($A9),NA(),INDEX(K$3:K$2000,_xlfn.XMATCH(Configuration!$B$12,K$3:K$2000,1,1)+$DL9)-0), NA())</f>
        <v>287</v>
      </c>
      <c r="DQ9" cm="1">
        <f t="array" ref="DQ9">IFERROR(IF(ISNA($A9),NA(),INDEX(N$3:N$2000,_xlfn.XMATCH(Configuration!$B$12,N$3:N$2000,1,1)+$DL9)-0), NA())</f>
        <v>443</v>
      </c>
      <c r="DR9" cm="1">
        <f t="array" ref="DR9">IFERROR(IF(ISNA($A9),NA(),INDEX(Q$3:Q$2000,_xlfn.XMATCH(Configuration!$B$12,Q$3:Q$2000,1,1)+$DL9)-0), NA())</f>
        <v>165</v>
      </c>
      <c r="DS9" cm="1">
        <f t="array" ref="DS9">IFERROR(IF(ISNA($A9),NA(),INDEX(T$3:T$2000,_xlfn.XMATCH(Configuration!$B$12,T$3:T$2000,1,1)+$DL9)-0), NA())</f>
        <v>278</v>
      </c>
      <c r="DT9" cm="1">
        <f t="array" ref="DT9">IFERROR(IF(ISNA($A9),NA(),INDEX(W$3:W$2000,_xlfn.XMATCH(Configuration!$B$12,W$3:W$2000,1,1)+$DL9)-0), NA())</f>
        <v>419</v>
      </c>
    </row>
    <row r="10" spans="1:124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15"/>
        <v>10</v>
      </c>
      <c r="AD10">
        <f t="shared" si="16"/>
        <v>2</v>
      </c>
      <c r="AE10">
        <f t="shared" si="17"/>
        <v>0</v>
      </c>
      <c r="AF10" s="5">
        <f t="shared" si="18"/>
        <v>0.5</v>
      </c>
      <c r="AG10">
        <f t="shared" si="19"/>
        <v>8</v>
      </c>
      <c r="AH10">
        <f t="shared" si="20"/>
        <v>6</v>
      </c>
      <c r="AI10">
        <f t="shared" si="21"/>
        <v>0</v>
      </c>
      <c r="AJ10">
        <f t="shared" si="22"/>
        <v>0</v>
      </c>
      <c r="AK10">
        <f t="shared" si="23"/>
        <v>6</v>
      </c>
      <c r="AL10" s="2">
        <f t="shared" si="24"/>
        <v>0</v>
      </c>
      <c r="AM10" s="2">
        <f t="shared" si="25"/>
        <v>1</v>
      </c>
      <c r="AN10" s="2">
        <f t="shared" si="26"/>
        <v>0</v>
      </c>
      <c r="AO10" s="2">
        <f t="shared" si="27"/>
        <v>0.4</v>
      </c>
      <c r="AP10" s="2">
        <f t="shared" si="28"/>
        <v>0</v>
      </c>
      <c r="AQ10" s="2">
        <f t="shared" si="29"/>
        <v>0</v>
      </c>
      <c r="AR10" s="2">
        <f t="shared" si="30"/>
        <v>0.2</v>
      </c>
      <c r="AS10" s="2">
        <f t="shared" si="31"/>
        <v>0</v>
      </c>
      <c r="AT10" s="2">
        <f t="shared" si="32"/>
        <v>0</v>
      </c>
      <c r="AU10" s="2">
        <f t="shared" si="33"/>
        <v>0.4</v>
      </c>
      <c r="AV10" s="3">
        <f t="shared" ca="1" si="34"/>
        <v>1.4285714285714286</v>
      </c>
      <c r="AW10" s="2">
        <f t="shared" si="35"/>
        <v>0.1111111111111111</v>
      </c>
      <c r="AX10" s="2">
        <f t="shared" si="36"/>
        <v>-0.5</v>
      </c>
      <c r="AY10">
        <f t="shared" si="37"/>
        <v>22</v>
      </c>
      <c r="AZ10">
        <f t="shared" si="38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9"/>
        <v>#N/A</v>
      </c>
      <c r="BS10" t="e">
        <f t="shared" si="0"/>
        <v>#N/A</v>
      </c>
      <c r="BT10" t="e">
        <f t="shared" si="1"/>
        <v>#N/A</v>
      </c>
      <c r="BU10" t="e">
        <f t="shared" si="2"/>
        <v>#N/A</v>
      </c>
      <c r="BV10" t="e">
        <f t="shared" si="3"/>
        <v>#N/A</v>
      </c>
      <c r="BW10" t="e">
        <f t="shared" si="4"/>
        <v>#N/A</v>
      </c>
      <c r="BX10" t="e">
        <f t="shared" si="40"/>
        <v>#N/A</v>
      </c>
      <c r="BY10" t="e">
        <f t="shared" si="41"/>
        <v>#N/A</v>
      </c>
      <c r="BZ10" t="e">
        <f t="shared" si="42"/>
        <v>#N/A</v>
      </c>
      <c r="CA10" t="e">
        <f t="shared" si="43"/>
        <v>#N/A</v>
      </c>
      <c r="CB10" t="e">
        <f t="shared" si="5"/>
        <v>#N/A</v>
      </c>
      <c r="CC10" t="e">
        <f t="shared" si="6"/>
        <v>#N/A</v>
      </c>
      <c r="CD10" t="e">
        <f>IF(OR(ISNA($A10),$AC10&lt;100),NA(),IF($BR10=0,0,FLOOR((CB10-_xlfn.XLOOKUP(_xlfn.AGGREGATE(5,6,$BR$3:$BR1961),$BR$3:$BR$2000,CB$3:CB$2000,1,1))/_xlfn.XLOOKUP($BR10,$BR$3:$BR$2000,$BR$3:$BR$2000,1,1), 1)))</f>
        <v>#N/A</v>
      </c>
      <c r="CE10" t="e">
        <f t="shared" si="44"/>
        <v>#N/A</v>
      </c>
      <c r="CF10" t="e" cm="1">
        <f t="array" ref="CF10">IFERROR(IF(OR(ISNA($A10),$AC10&lt;100,INDEX(International!C$3:C$2000,_xlfn.XMATCH(100,International!C$3:C$2000,1,1)+$BR10)=""),NA(),INDEX(International!C$3:C$2000,_xlfn.XMATCH(100,International!C$3:C$2000,1,1)+$BR10)), NA())</f>
        <v>#N/A</v>
      </c>
      <c r="CG10" t="e">
        <f t="shared" si="7"/>
        <v>#N/A</v>
      </c>
      <c r="CH10" t="e">
        <f>IF(OR(ISNA($A10),$AC10&lt;100),NA(),IF($BR10=0,0,FLOOR((CF10-_xlfn.XLOOKUP(_xlfn.AGGREGATE(5,6,$BR$3:$BR1961),$BR$3:$BR$2000,CF$3:CF$2000,1,1))/_xlfn.XLOOKUP($BR10,$BR$3:$BR$2000,$BR$3:$BR$2000,1,1), 1)))</f>
        <v>#N/A</v>
      </c>
      <c r="CI10" t="e">
        <f t="shared" si="45"/>
        <v>#N/A</v>
      </c>
      <c r="CJ10" t="e" cm="1">
        <f t="array" ref="CJ10">IFERROR(IF(OR(ISNA($A10),$AC10&lt;100,INDEX(International!F$3:F$2000,_xlfn.XMATCH(100,International!F$3:F$2000,1,1)+$BR10)=""),NA(),INDEX(International!F$3:F$2000,_xlfn.XMATCH(100,International!F$3:F$2000,1,1)+$BR10)), NA())</f>
        <v>#N/A</v>
      </c>
      <c r="CK10" t="e">
        <f t="shared" si="8"/>
        <v>#N/A</v>
      </c>
      <c r="CL10" t="e">
        <f>IF(OR(ISNA($A10),$AC10&lt;100),NA(),IF($BR10=0,0,FLOOR((CJ10-_xlfn.XLOOKUP(_xlfn.AGGREGATE(5,6,$BR$3:$BR1961),$BR$3:$BR$2000,CJ$3:CJ$2000,1,1))/_xlfn.XLOOKUP($BR10,$BR$3:$BR$2000,$BR$3:$BR$2000,1,1), 1)))</f>
        <v>#N/A</v>
      </c>
      <c r="CM10" t="e">
        <f t="shared" si="46"/>
        <v>#N/A</v>
      </c>
      <c r="CN10" t="e" cm="1">
        <f t="array" ref="CN10">IFERROR(IF(OR(ISNA($A10),$AC10&lt;100,INDEX(International!I$3:I$2000,_xlfn.XMATCH(100,International!I$3:I$2000,1,1)+$BR10)=""),NA(),INDEX(International!I$3:I$2000,_xlfn.XMATCH(100,International!I$3:I$2000,1,1)+$BR10)), NA())</f>
        <v>#N/A</v>
      </c>
      <c r="CO10" t="e">
        <f t="shared" si="9"/>
        <v>#N/A</v>
      </c>
      <c r="CP10" t="e">
        <f>IF(OR(ISNA($A10),$AC10&lt;100),NA(),IF($BR10=0,0,FLOOR((CN10-_xlfn.XLOOKUP(_xlfn.AGGREGATE(5,6,$BR$3:$BR1961),$BR$3:$BR$2000,CN$3:CN$2000,1,1))/_xlfn.XLOOKUP($BR10,$BR$3:$BR$2000,$BR$3:$BR$2000,1,1), 1)))</f>
        <v>#N/A</v>
      </c>
      <c r="CQ10" t="e">
        <f t="shared" si="47"/>
        <v>#N/A</v>
      </c>
      <c r="CR10" t="e" cm="1">
        <f t="array" ref="CR10">IFERROR(IF(OR(ISNA($A10),$AC10&lt;100,INDEX(International!L$3:L$2000,_xlfn.XMATCH(100,International!L$3:L$2000,1,1)+$BR10)=""),NA(),INDEX(International!L$3:L$2000,_xlfn.XMATCH(100,International!L$3:L$2000,1,1)+$BR10)), NA())</f>
        <v>#N/A</v>
      </c>
      <c r="CS10" t="e">
        <f t="shared" si="10"/>
        <v>#N/A</v>
      </c>
      <c r="CT10" t="e">
        <f>IF(OR(ISNA($A10),$AC10&lt;100),NA(),IF($BR10=0,0,FLOOR((CR10-_xlfn.XLOOKUP(_xlfn.AGGREGATE(5,6,$BR$3:$BR1961),$BR$3:$BR$2000,CR$3:CR$2000,1,1))/_xlfn.XLOOKUP($BR10,$BR$3:$BR$2000,$BR$3:$BR$2000,1,1), 1)))</f>
        <v>#N/A</v>
      </c>
      <c r="CU10" t="e">
        <f t="shared" si="48"/>
        <v>#N/A</v>
      </c>
      <c r="CV10" t="e" cm="1">
        <f t="array" ref="CV10">IFERROR(IF(OR(ISNA($A10),$AC10&lt;100,INDEX(International!O$3:O$2000,_xlfn.XMATCH(100,International!O$3:O$2000,1,1)+$BR10)=""),NA(),INDEX(International!O$3:O$2000,_xlfn.XMATCH(100,International!O$3:O$2000,1,1)+$BR10)), NA())</f>
        <v>#N/A</v>
      </c>
      <c r="CW10" t="e">
        <f t="shared" si="11"/>
        <v>#N/A</v>
      </c>
      <c r="CX10" t="e">
        <f>IF(OR(ISNA($A10),$AC10&lt;100),NA(),IF($BR10=0,0,FLOOR((CV10-_xlfn.XLOOKUP(_xlfn.AGGREGATE(5,6,$BR$3:$BR1961),$BR$3:$BR$2000,CV$3:CV$2000,1,1))/_xlfn.XLOOKUP($BR10,$BR$3:$BR$2000,$BR$3:$BR$2000,1,1), 1)))</f>
        <v>#N/A</v>
      </c>
      <c r="CY10" t="e">
        <f t="shared" si="49"/>
        <v>#N/A</v>
      </c>
      <c r="CZ10" t="e" cm="1">
        <f t="array" ref="CZ10">IFERROR(IF(OR(ISNA($A10),$AC10&lt;100,INDEX(International!R$3:R$2000,_xlfn.XMATCH(100,International!R$3:R$2000,1,1)+$BR10)=""),NA(),INDEX(International!R$3:R$2000,_xlfn.XMATCH(100,International!R$3:R$2000,1,1)+$BR10)), NA())</f>
        <v>#N/A</v>
      </c>
      <c r="DA10" t="e">
        <f t="shared" si="12"/>
        <v>#N/A</v>
      </c>
      <c r="DB10" t="e">
        <f>IF(OR(ISNA($A10),$AC10&lt;100),NA(),IF($BR10=0,0,FLOOR((CZ10-_xlfn.XLOOKUP(_xlfn.AGGREGATE(5,6,$BR$3:$BR1961),$BR$3:$BR$2000,CZ$3:CZ$2000,1,1))/_xlfn.XLOOKUP($BR10,$BR$3:$BR$2000,$BR$3:$BR$2000,1,1), 1)))</f>
        <v>#N/A</v>
      </c>
      <c r="DC10" t="e">
        <f t="shared" si="50"/>
        <v>#N/A</v>
      </c>
      <c r="DD10" t="e" cm="1">
        <f t="array" ref="DD10">IFERROR(IF(OR(ISNA($A10),$AC10&lt;100,INDEX(International!U$3:U$2000,_xlfn.XMATCH(100,International!U$3:U$2000,1,1)+$BR10)=""),NA(),INDEX(International!U$3:U$2000,_xlfn.XMATCH(100,International!U$3:U$2000,1,1)+$BR10)), NA())</f>
        <v>#N/A</v>
      </c>
      <c r="DE10" t="e">
        <f t="shared" si="13"/>
        <v>#N/A</v>
      </c>
      <c r="DF10" t="e">
        <f>IF(OR(ISNA($A10),$AC10&lt;100),NA(),IF($BR10=0,0,FLOOR((DD10-_xlfn.XLOOKUP(_xlfn.AGGREGATE(5,6,$BR$3:$BR1961),$BR$3:$BR$2000,DD$3:DD$2000,1,1))/_xlfn.XLOOKUP($BR10,$BR$3:$BR$2000,$BR$3:$BR$2000,1,1), 1)))</f>
        <v>#N/A</v>
      </c>
      <c r="DG10" t="e">
        <f t="shared" si="51"/>
        <v>#N/A</v>
      </c>
      <c r="DH10" t="e" cm="1">
        <f t="array" ref="DH10">IFERROR(IF(OR(ISNA($A10),$AC10&lt;100,INDEX(International!X$3:X$2000,_xlfn.XMATCH(100,International!X$3:X$2000,1,1)+$BR10)=""),NA(),INDEX(International!X$3:X$2000,_xlfn.XMATCH(100,International!X$3:X$2000,1,1)+$BR10)), NA())</f>
        <v>#N/A</v>
      </c>
      <c r="DI10" t="e">
        <f t="shared" si="14"/>
        <v>#N/A</v>
      </c>
      <c r="DJ10" t="e">
        <f>IF(OR(ISNA($A10),$AC10&lt;100),NA(),IF($BR10=0,0,FLOOR((DH10-_xlfn.XLOOKUP(_xlfn.AGGREGATE(5,6,$BR$3:$BR1961),$BR$3:$BR$2000,DH$3:DH$2000,1,1))/_xlfn.XLOOKUP($BR10,$BR$3:$BR$2000,$BR$3:$BR$2000,1,1), 1)))</f>
        <v>#N/A</v>
      </c>
      <c r="DK10" t="e">
        <f t="shared" si="52"/>
        <v>#N/A</v>
      </c>
      <c r="DL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+1,DL9+1,NA())))</f>
        <v>7</v>
      </c>
      <c r="DM10" cm="1">
        <f t="array" ref="DM10">IFERROR(IF(ISNA($A10),NA(),INDEX(B$3:B$2000,_xlfn.XMATCH(Configuration!$B$12,B$3:B$2000,1,1)+$DL10)-0), NA())</f>
        <v>103</v>
      </c>
      <c r="DN10" cm="1">
        <f t="array" ref="DN10">IFERROR(IF(ISNA($A10),NA(),INDEX(E$3:E$2000,_xlfn.XMATCH(Configuration!$B$12,E$3:E$2000,1,1)+$DL10)-0), NA())</f>
        <v>436</v>
      </c>
      <c r="DO10" t="e" cm="1">
        <f t="array" ref="DO10">IFERROR(IF(ISNA($A10),NA(),INDEX(H$3:H$2000,_xlfn.XMATCH(Configuration!$B$12,H$3:H$2000,1,1)+$DL10)-0), NA())</f>
        <v>#N/A</v>
      </c>
      <c r="DP10" cm="1">
        <f t="array" ref="DP10">IFERROR(IF(ISNA($A10),NA(),INDEX(K$3:K$2000,_xlfn.XMATCH(Configuration!$B$12,K$3:K$2000,1,1)+$DL10)-0), NA())</f>
        <v>299</v>
      </c>
      <c r="DQ10" cm="1">
        <f t="array" ref="DQ10">IFERROR(IF(ISNA($A10),NA(),INDEX(N$3:N$2000,_xlfn.XMATCH(Configuration!$B$12,N$3:N$2000,1,1)+$DL10)-0), NA())</f>
        <v>493</v>
      </c>
      <c r="DR10" cm="1">
        <f t="array" ref="DR10">IFERROR(IF(ISNA($A10),NA(),INDEX(Q$3:Q$2000,_xlfn.XMATCH(Configuration!$B$12,Q$3:Q$2000,1,1)+$DL10)-0), NA())</f>
        <v>169</v>
      </c>
      <c r="DS10" cm="1">
        <f t="array" ref="DS10">IFERROR(IF(ISNA($A10),NA(),INDEX(T$3:T$2000,_xlfn.XMATCH(Configuration!$B$12,T$3:T$2000,1,1)+$DL10)-0), NA())</f>
        <v>311</v>
      </c>
      <c r="DT10" cm="1">
        <f t="array" ref="DT10">IFERROR(IF(ISNA($A10),NA(),INDEX(W$3:W$2000,_xlfn.XMATCH(Configuration!$B$12,W$3:W$2000,1,1)+$DL10)-0), NA())</f>
        <v>474</v>
      </c>
    </row>
    <row r="11" spans="1:124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15"/>
        <v>10</v>
      </c>
      <c r="AD11">
        <f t="shared" si="16"/>
        <v>3</v>
      </c>
      <c r="AE11">
        <f t="shared" si="17"/>
        <v>0</v>
      </c>
      <c r="AF11" s="5">
        <f t="shared" si="18"/>
        <v>0</v>
      </c>
      <c r="AG11">
        <f t="shared" si="19"/>
        <v>7</v>
      </c>
      <c r="AH11">
        <f t="shared" si="20"/>
        <v>6</v>
      </c>
      <c r="AI11">
        <f t="shared" si="21"/>
        <v>0</v>
      </c>
      <c r="AJ11">
        <f t="shared" si="22"/>
        <v>0</v>
      </c>
      <c r="AK11">
        <f t="shared" si="23"/>
        <v>6</v>
      </c>
      <c r="AL11" s="2">
        <f t="shared" si="24"/>
        <v>0</v>
      </c>
      <c r="AM11" s="2">
        <f t="shared" si="25"/>
        <v>1</v>
      </c>
      <c r="AN11" s="2">
        <f t="shared" si="26"/>
        <v>0</v>
      </c>
      <c r="AO11" s="2">
        <f t="shared" si="27"/>
        <v>0.4</v>
      </c>
      <c r="AP11" s="2">
        <f t="shared" si="28"/>
        <v>0</v>
      </c>
      <c r="AQ11" s="2">
        <f t="shared" si="29"/>
        <v>0</v>
      </c>
      <c r="AR11" s="2">
        <f t="shared" si="30"/>
        <v>0.2</v>
      </c>
      <c r="AS11" s="2">
        <f t="shared" si="31"/>
        <v>0</v>
      </c>
      <c r="AT11" s="2">
        <f t="shared" si="32"/>
        <v>0</v>
      </c>
      <c r="AU11" s="2">
        <f t="shared" si="33"/>
        <v>0.4</v>
      </c>
      <c r="AV11" s="3">
        <f t="shared" ca="1" si="34"/>
        <v>0.8571428571428571</v>
      </c>
      <c r="AW11" s="2">
        <f t="shared" si="35"/>
        <v>0</v>
      </c>
      <c r="AX11" s="2">
        <f t="shared" si="36"/>
        <v>-1</v>
      </c>
      <c r="AY11">
        <f t="shared" si="37"/>
        <v>21</v>
      </c>
      <c r="AZ11">
        <f t="shared" si="38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9"/>
        <v>#N/A</v>
      </c>
      <c r="BS11" t="e">
        <f t="shared" si="0"/>
        <v>#N/A</v>
      </c>
      <c r="BT11" t="e">
        <f t="shared" si="1"/>
        <v>#N/A</v>
      </c>
      <c r="BU11" t="e">
        <f t="shared" si="2"/>
        <v>#N/A</v>
      </c>
      <c r="BV11" t="e">
        <f t="shared" si="3"/>
        <v>#N/A</v>
      </c>
      <c r="BW11" t="e">
        <f t="shared" si="4"/>
        <v>#N/A</v>
      </c>
      <c r="BX11" t="e">
        <f t="shared" si="40"/>
        <v>#N/A</v>
      </c>
      <c r="BY11" t="e">
        <f t="shared" si="41"/>
        <v>#N/A</v>
      </c>
      <c r="BZ11" t="e">
        <f t="shared" si="42"/>
        <v>#N/A</v>
      </c>
      <c r="CA11" t="e">
        <f t="shared" si="43"/>
        <v>#N/A</v>
      </c>
      <c r="CB11" t="e">
        <f t="shared" si="5"/>
        <v>#N/A</v>
      </c>
      <c r="CC11" t="e">
        <f t="shared" si="6"/>
        <v>#N/A</v>
      </c>
      <c r="CD11" t="e">
        <f>IF(OR(ISNA($A11),$AC11&lt;100),NA(),IF($BR11=0,0,FLOOR((CB11-_xlfn.XLOOKUP(_xlfn.AGGREGATE(5,6,$BR$3:$BR1962),$BR$3:$BR$2000,CB$3:CB$2000,1,1))/_xlfn.XLOOKUP($BR11,$BR$3:$BR$2000,$BR$3:$BR$2000,1,1), 1)))</f>
        <v>#N/A</v>
      </c>
      <c r="CE11" t="e">
        <f t="shared" si="44"/>
        <v>#N/A</v>
      </c>
      <c r="CF11" t="e" cm="1">
        <f t="array" ref="CF11">IFERROR(IF(OR(ISNA($A11),$AC11&lt;100,INDEX(International!C$3:C$2000,_xlfn.XMATCH(100,International!C$3:C$2000,1,1)+$BR11)=""),NA(),INDEX(International!C$3:C$2000,_xlfn.XMATCH(100,International!C$3:C$2000,1,1)+$BR11)), NA())</f>
        <v>#N/A</v>
      </c>
      <c r="CG11" t="e">
        <f t="shared" si="7"/>
        <v>#N/A</v>
      </c>
      <c r="CH11" t="e">
        <f>IF(OR(ISNA($A11),$AC11&lt;100),NA(),IF($BR11=0,0,FLOOR((CF11-_xlfn.XLOOKUP(_xlfn.AGGREGATE(5,6,$BR$3:$BR1962),$BR$3:$BR$2000,CF$3:CF$2000,1,1))/_xlfn.XLOOKUP($BR11,$BR$3:$BR$2000,$BR$3:$BR$2000,1,1), 1)))</f>
        <v>#N/A</v>
      </c>
      <c r="CI11" t="e">
        <f t="shared" si="45"/>
        <v>#N/A</v>
      </c>
      <c r="CJ11" t="e" cm="1">
        <f t="array" ref="CJ11">IFERROR(IF(OR(ISNA($A11),$AC11&lt;100,INDEX(International!F$3:F$2000,_xlfn.XMATCH(100,International!F$3:F$2000,1,1)+$BR11)=""),NA(),INDEX(International!F$3:F$2000,_xlfn.XMATCH(100,International!F$3:F$2000,1,1)+$BR11)), NA())</f>
        <v>#N/A</v>
      </c>
      <c r="CK11" t="e">
        <f t="shared" si="8"/>
        <v>#N/A</v>
      </c>
      <c r="CL11" t="e">
        <f>IF(OR(ISNA($A11),$AC11&lt;100),NA(),IF($BR11=0,0,FLOOR((CJ11-_xlfn.XLOOKUP(_xlfn.AGGREGATE(5,6,$BR$3:$BR1962),$BR$3:$BR$2000,CJ$3:CJ$2000,1,1))/_xlfn.XLOOKUP($BR11,$BR$3:$BR$2000,$BR$3:$BR$2000,1,1), 1)))</f>
        <v>#N/A</v>
      </c>
      <c r="CM11" t="e">
        <f t="shared" si="46"/>
        <v>#N/A</v>
      </c>
      <c r="CN11" t="e" cm="1">
        <f t="array" ref="CN11">IFERROR(IF(OR(ISNA($A11),$AC11&lt;100,INDEX(International!I$3:I$2000,_xlfn.XMATCH(100,International!I$3:I$2000,1,1)+$BR11)=""),NA(),INDEX(International!I$3:I$2000,_xlfn.XMATCH(100,International!I$3:I$2000,1,1)+$BR11)), NA())</f>
        <v>#N/A</v>
      </c>
      <c r="CO11" t="e">
        <f t="shared" si="9"/>
        <v>#N/A</v>
      </c>
      <c r="CP11" t="e">
        <f>IF(OR(ISNA($A11),$AC11&lt;100),NA(),IF($BR11=0,0,FLOOR((CN11-_xlfn.XLOOKUP(_xlfn.AGGREGATE(5,6,$BR$3:$BR1962),$BR$3:$BR$2000,CN$3:CN$2000,1,1))/_xlfn.XLOOKUP($BR11,$BR$3:$BR$2000,$BR$3:$BR$2000,1,1), 1)))</f>
        <v>#N/A</v>
      </c>
      <c r="CQ11" t="e">
        <f t="shared" si="47"/>
        <v>#N/A</v>
      </c>
      <c r="CR11" t="e" cm="1">
        <f t="array" ref="CR11">IFERROR(IF(OR(ISNA($A11),$AC11&lt;100,INDEX(International!L$3:L$2000,_xlfn.XMATCH(100,International!L$3:L$2000,1,1)+$BR11)=""),NA(),INDEX(International!L$3:L$2000,_xlfn.XMATCH(100,International!L$3:L$2000,1,1)+$BR11)), NA())</f>
        <v>#N/A</v>
      </c>
      <c r="CS11" t="e">
        <f t="shared" si="10"/>
        <v>#N/A</v>
      </c>
      <c r="CT11" t="e">
        <f>IF(OR(ISNA($A11),$AC11&lt;100),NA(),IF($BR11=0,0,FLOOR((CR11-_xlfn.XLOOKUP(_xlfn.AGGREGATE(5,6,$BR$3:$BR1962),$BR$3:$BR$2000,CR$3:CR$2000,1,1))/_xlfn.XLOOKUP($BR11,$BR$3:$BR$2000,$BR$3:$BR$2000,1,1), 1)))</f>
        <v>#N/A</v>
      </c>
      <c r="CU11" t="e">
        <f t="shared" si="48"/>
        <v>#N/A</v>
      </c>
      <c r="CV11" t="e" cm="1">
        <f t="array" ref="CV11">IFERROR(IF(OR(ISNA($A11),$AC11&lt;100,INDEX(International!O$3:O$2000,_xlfn.XMATCH(100,International!O$3:O$2000,1,1)+$BR11)=""),NA(),INDEX(International!O$3:O$2000,_xlfn.XMATCH(100,International!O$3:O$2000,1,1)+$BR11)), NA())</f>
        <v>#N/A</v>
      </c>
      <c r="CW11" t="e">
        <f t="shared" si="11"/>
        <v>#N/A</v>
      </c>
      <c r="CX11" t="e">
        <f>IF(OR(ISNA($A11),$AC11&lt;100),NA(),IF($BR11=0,0,FLOOR((CV11-_xlfn.XLOOKUP(_xlfn.AGGREGATE(5,6,$BR$3:$BR1962),$BR$3:$BR$2000,CV$3:CV$2000,1,1))/_xlfn.XLOOKUP($BR11,$BR$3:$BR$2000,$BR$3:$BR$2000,1,1), 1)))</f>
        <v>#N/A</v>
      </c>
      <c r="CY11" t="e">
        <f t="shared" si="49"/>
        <v>#N/A</v>
      </c>
      <c r="CZ11" t="e" cm="1">
        <f t="array" ref="CZ11">IFERROR(IF(OR(ISNA($A11),$AC11&lt;100,INDEX(International!R$3:R$2000,_xlfn.XMATCH(100,International!R$3:R$2000,1,1)+$BR11)=""),NA(),INDEX(International!R$3:R$2000,_xlfn.XMATCH(100,International!R$3:R$2000,1,1)+$BR11)), NA())</f>
        <v>#N/A</v>
      </c>
      <c r="DA11" t="e">
        <f t="shared" si="12"/>
        <v>#N/A</v>
      </c>
      <c r="DB11" t="e">
        <f>IF(OR(ISNA($A11),$AC11&lt;100),NA(),IF($BR11=0,0,FLOOR((CZ11-_xlfn.XLOOKUP(_xlfn.AGGREGATE(5,6,$BR$3:$BR1962),$BR$3:$BR$2000,CZ$3:CZ$2000,1,1))/_xlfn.XLOOKUP($BR11,$BR$3:$BR$2000,$BR$3:$BR$2000,1,1), 1)))</f>
        <v>#N/A</v>
      </c>
      <c r="DC11" t="e">
        <f t="shared" si="50"/>
        <v>#N/A</v>
      </c>
      <c r="DD11" t="e" cm="1">
        <f t="array" ref="DD11">IFERROR(IF(OR(ISNA($A11),$AC11&lt;100,INDEX(International!U$3:U$2000,_xlfn.XMATCH(100,International!U$3:U$2000,1,1)+$BR11)=""),NA(),INDEX(International!U$3:U$2000,_xlfn.XMATCH(100,International!U$3:U$2000,1,1)+$BR11)), NA())</f>
        <v>#N/A</v>
      </c>
      <c r="DE11" t="e">
        <f t="shared" si="13"/>
        <v>#N/A</v>
      </c>
      <c r="DF11" t="e">
        <f>IF(OR(ISNA($A11),$AC11&lt;100),NA(),IF($BR11=0,0,FLOOR((DD11-_xlfn.XLOOKUP(_xlfn.AGGREGATE(5,6,$BR$3:$BR1962),$BR$3:$BR$2000,DD$3:DD$2000,1,1))/_xlfn.XLOOKUP($BR11,$BR$3:$BR$2000,$BR$3:$BR$2000,1,1), 1)))</f>
        <v>#N/A</v>
      </c>
      <c r="DG11" t="e">
        <f t="shared" si="51"/>
        <v>#N/A</v>
      </c>
      <c r="DH11" t="e" cm="1">
        <f t="array" ref="DH11">IFERROR(IF(OR(ISNA($A11),$AC11&lt;100,INDEX(International!X$3:X$2000,_xlfn.XMATCH(100,International!X$3:X$2000,1,1)+$BR11)=""),NA(),INDEX(International!X$3:X$2000,_xlfn.XMATCH(100,International!X$3:X$2000,1,1)+$BR11)), NA())</f>
        <v>#N/A</v>
      </c>
      <c r="DI11" t="e">
        <f t="shared" si="14"/>
        <v>#N/A</v>
      </c>
      <c r="DJ11" t="e">
        <f>IF(OR(ISNA($A11),$AC11&lt;100),NA(),IF($BR11=0,0,FLOOR((DH11-_xlfn.XLOOKUP(_xlfn.AGGREGATE(5,6,$BR$3:$BR1962),$BR$3:$BR$2000,DH$3:DH$2000,1,1))/_xlfn.XLOOKUP($BR11,$BR$3:$BR$2000,$BR$3:$BR$2000,1,1), 1)))</f>
        <v>#N/A</v>
      </c>
      <c r="DK11" t="e">
        <f t="shared" si="52"/>
        <v>#N/A</v>
      </c>
      <c r="DL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10+1,DL10+1,NA())))</f>
        <v>8</v>
      </c>
      <c r="DM11" t="e" cm="1">
        <f t="array" ref="DM11">IFERROR(IF(ISNA($A11),NA(),INDEX(B$3:B$2000,_xlfn.XMATCH(Configuration!$B$12,B$3:B$2000,1,1)+$DL11)-0), NA())</f>
        <v>#N/A</v>
      </c>
      <c r="DN11" cm="1">
        <f t="array" ref="DN11">IFERROR(IF(ISNA($A11),NA(),INDEX(E$3:E$2000,_xlfn.XMATCH(Configuration!$B$12,E$3:E$2000,1,1)+$DL11)-0), NA())</f>
        <v>533</v>
      </c>
      <c r="DO11" t="e" cm="1">
        <f t="array" ref="DO11">IFERROR(IF(ISNA($A11),NA(),INDEX(H$3:H$2000,_xlfn.XMATCH(Configuration!$B$12,H$3:H$2000,1,1)+$DL11)-0), NA())</f>
        <v>#N/A</v>
      </c>
      <c r="DP11" cm="1">
        <f t="array" ref="DP11">IFERROR(IF(ISNA($A11),NA(),INDEX(K$3:K$2000,_xlfn.XMATCH(Configuration!$B$12,K$3:K$2000,1,1)+$DL11)-0), NA())</f>
        <v>305</v>
      </c>
      <c r="DQ11" cm="1">
        <f t="array" ref="DQ11">IFERROR(IF(ISNA($A11),NA(),INDEX(N$3:N$2000,_xlfn.XMATCH(Configuration!$B$12,N$3:N$2000,1,1)+$DL11)-0), NA())</f>
        <v>555</v>
      </c>
      <c r="DR11" cm="1">
        <f t="array" ref="DR11">IFERROR(IF(ISNA($A11),NA(),INDEX(Q$3:Q$2000,_xlfn.XMATCH(Configuration!$B$12,Q$3:Q$2000,1,1)+$DL11)-0), NA())</f>
        <v>180</v>
      </c>
      <c r="DS11" cm="1">
        <f t="array" ref="DS11">IFERROR(IF(ISNA($A11),NA(),INDEX(T$3:T$2000,_xlfn.XMATCH(Configuration!$B$12,T$3:T$2000,1,1)+$DL11)-0), NA())</f>
        <v>355</v>
      </c>
      <c r="DT11" cm="1">
        <f t="array" ref="DT11">IFERROR(IF(ISNA($A11),NA(),INDEX(W$3:W$2000,_xlfn.XMATCH(Configuration!$B$12,W$3:W$2000,1,1)+$DL11)-0), NA())</f>
        <v>520</v>
      </c>
    </row>
    <row r="12" spans="1:124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15"/>
        <v>12</v>
      </c>
      <c r="AD12">
        <f t="shared" si="16"/>
        <v>3</v>
      </c>
      <c r="AE12">
        <f t="shared" si="17"/>
        <v>0</v>
      </c>
      <c r="AF12" s="5">
        <f t="shared" si="18"/>
        <v>0</v>
      </c>
      <c r="AG12">
        <f t="shared" si="19"/>
        <v>9</v>
      </c>
      <c r="AH12">
        <f t="shared" si="20"/>
        <v>8</v>
      </c>
      <c r="AI12">
        <f t="shared" si="21"/>
        <v>0</v>
      </c>
      <c r="AJ12">
        <f t="shared" si="22"/>
        <v>0</v>
      </c>
      <c r="AK12">
        <f t="shared" si="23"/>
        <v>8</v>
      </c>
      <c r="AL12" s="2">
        <f t="shared" si="24"/>
        <v>0</v>
      </c>
      <c r="AM12" s="2">
        <f t="shared" si="25"/>
        <v>1</v>
      </c>
      <c r="AN12" s="2">
        <f t="shared" si="26"/>
        <v>0</v>
      </c>
      <c r="AO12" s="2">
        <f t="shared" si="27"/>
        <v>0.33333333333333331</v>
      </c>
      <c r="AP12" s="2">
        <f t="shared" si="28"/>
        <v>0</v>
      </c>
      <c r="AQ12" s="2">
        <f t="shared" si="29"/>
        <v>0.16666666666666666</v>
      </c>
      <c r="AR12" s="2">
        <f t="shared" si="30"/>
        <v>0.16666666666666666</v>
      </c>
      <c r="AS12" s="2">
        <f t="shared" si="31"/>
        <v>0</v>
      </c>
      <c r="AT12" s="2">
        <f t="shared" si="32"/>
        <v>0</v>
      </c>
      <c r="AU12" s="2">
        <f t="shared" si="33"/>
        <v>0.33333333333333331</v>
      </c>
      <c r="AV12" s="3">
        <f t="shared" ca="1" si="34"/>
        <v>1.1428571428571428</v>
      </c>
      <c r="AW12" s="2">
        <f t="shared" si="35"/>
        <v>0.2</v>
      </c>
      <c r="AX12" s="2">
        <f t="shared" si="36"/>
        <v>0</v>
      </c>
      <c r="AY12">
        <f t="shared" si="37"/>
        <v>20</v>
      </c>
      <c r="AZ12">
        <f t="shared" si="38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9"/>
        <v>#N/A</v>
      </c>
      <c r="BS12" t="e">
        <f t="shared" si="0"/>
        <v>#N/A</v>
      </c>
      <c r="BT12" t="e">
        <f t="shared" si="1"/>
        <v>#N/A</v>
      </c>
      <c r="BU12" t="e">
        <f t="shared" si="2"/>
        <v>#N/A</v>
      </c>
      <c r="BV12" t="e">
        <f t="shared" si="3"/>
        <v>#N/A</v>
      </c>
      <c r="BW12" t="e">
        <f t="shared" si="4"/>
        <v>#N/A</v>
      </c>
      <c r="BX12" t="e">
        <f t="shared" si="40"/>
        <v>#N/A</v>
      </c>
      <c r="BY12" t="e">
        <f t="shared" si="41"/>
        <v>#N/A</v>
      </c>
      <c r="BZ12" t="e">
        <f t="shared" si="42"/>
        <v>#N/A</v>
      </c>
      <c r="CA12" t="e">
        <f t="shared" si="43"/>
        <v>#N/A</v>
      </c>
      <c r="CB12" t="e">
        <f t="shared" si="5"/>
        <v>#N/A</v>
      </c>
      <c r="CC12" t="e">
        <f t="shared" si="6"/>
        <v>#N/A</v>
      </c>
      <c r="CD12" t="e">
        <f>IF(OR(ISNA($A12),$AC12&lt;100),NA(),IF($BR12=0,0,FLOOR((CB12-_xlfn.XLOOKUP(_xlfn.AGGREGATE(5,6,$BR$3:$BR1963),$BR$3:$BR$2000,CB$3:CB$2000,1,1))/_xlfn.XLOOKUP($BR12,$BR$3:$BR$2000,$BR$3:$BR$2000,1,1), 1)))</f>
        <v>#N/A</v>
      </c>
      <c r="CE12" t="e">
        <f t="shared" si="44"/>
        <v>#N/A</v>
      </c>
      <c r="CF12" t="e" cm="1">
        <f t="array" ref="CF12">IFERROR(IF(OR(ISNA($A12),$AC12&lt;100,INDEX(International!C$3:C$2000,_xlfn.XMATCH(100,International!C$3:C$2000,1,1)+$BR12)=""),NA(),INDEX(International!C$3:C$2000,_xlfn.XMATCH(100,International!C$3:C$2000,1,1)+$BR12)), NA())</f>
        <v>#N/A</v>
      </c>
      <c r="CG12" t="e">
        <f t="shared" si="7"/>
        <v>#N/A</v>
      </c>
      <c r="CH12" t="e">
        <f>IF(OR(ISNA($A12),$AC12&lt;100),NA(),IF($BR12=0,0,FLOOR((CF12-_xlfn.XLOOKUP(_xlfn.AGGREGATE(5,6,$BR$3:$BR1963),$BR$3:$BR$2000,CF$3:CF$2000,1,1))/_xlfn.XLOOKUP($BR12,$BR$3:$BR$2000,$BR$3:$BR$2000,1,1), 1)))</f>
        <v>#N/A</v>
      </c>
      <c r="CI12" t="e">
        <f t="shared" si="45"/>
        <v>#N/A</v>
      </c>
      <c r="CJ12" t="e" cm="1">
        <f t="array" ref="CJ12">IFERROR(IF(OR(ISNA($A12),$AC12&lt;100,INDEX(International!F$3:F$2000,_xlfn.XMATCH(100,International!F$3:F$2000,1,1)+$BR12)=""),NA(),INDEX(International!F$3:F$2000,_xlfn.XMATCH(100,International!F$3:F$2000,1,1)+$BR12)), NA())</f>
        <v>#N/A</v>
      </c>
      <c r="CK12" t="e">
        <f t="shared" si="8"/>
        <v>#N/A</v>
      </c>
      <c r="CL12" t="e">
        <f>IF(OR(ISNA($A12),$AC12&lt;100),NA(),IF($BR12=0,0,FLOOR((CJ12-_xlfn.XLOOKUP(_xlfn.AGGREGATE(5,6,$BR$3:$BR1963),$BR$3:$BR$2000,CJ$3:CJ$2000,1,1))/_xlfn.XLOOKUP($BR12,$BR$3:$BR$2000,$BR$3:$BR$2000,1,1), 1)))</f>
        <v>#N/A</v>
      </c>
      <c r="CM12" t="e">
        <f t="shared" si="46"/>
        <v>#N/A</v>
      </c>
      <c r="CN12" t="e" cm="1">
        <f t="array" ref="CN12">IFERROR(IF(OR(ISNA($A12),$AC12&lt;100,INDEX(International!I$3:I$2000,_xlfn.XMATCH(100,International!I$3:I$2000,1,1)+$BR12)=""),NA(),INDEX(International!I$3:I$2000,_xlfn.XMATCH(100,International!I$3:I$2000,1,1)+$BR12)), NA())</f>
        <v>#N/A</v>
      </c>
      <c r="CO12" t="e">
        <f t="shared" si="9"/>
        <v>#N/A</v>
      </c>
      <c r="CP12" t="e">
        <f>IF(OR(ISNA($A12),$AC12&lt;100),NA(),IF($BR12=0,0,FLOOR((CN12-_xlfn.XLOOKUP(_xlfn.AGGREGATE(5,6,$BR$3:$BR1963),$BR$3:$BR$2000,CN$3:CN$2000,1,1))/_xlfn.XLOOKUP($BR12,$BR$3:$BR$2000,$BR$3:$BR$2000,1,1), 1)))</f>
        <v>#N/A</v>
      </c>
      <c r="CQ12" t="e">
        <f t="shared" si="47"/>
        <v>#N/A</v>
      </c>
      <c r="CR12" t="e" cm="1">
        <f t="array" ref="CR12">IFERROR(IF(OR(ISNA($A12),$AC12&lt;100,INDEX(International!L$3:L$2000,_xlfn.XMATCH(100,International!L$3:L$2000,1,1)+$BR12)=""),NA(),INDEX(International!L$3:L$2000,_xlfn.XMATCH(100,International!L$3:L$2000,1,1)+$BR12)), NA())</f>
        <v>#N/A</v>
      </c>
      <c r="CS12" t="e">
        <f t="shared" si="10"/>
        <v>#N/A</v>
      </c>
      <c r="CT12" t="e">
        <f>IF(OR(ISNA($A12),$AC12&lt;100),NA(),IF($BR12=0,0,FLOOR((CR12-_xlfn.XLOOKUP(_xlfn.AGGREGATE(5,6,$BR$3:$BR1963),$BR$3:$BR$2000,CR$3:CR$2000,1,1))/_xlfn.XLOOKUP($BR12,$BR$3:$BR$2000,$BR$3:$BR$2000,1,1), 1)))</f>
        <v>#N/A</v>
      </c>
      <c r="CU12" t="e">
        <f t="shared" si="48"/>
        <v>#N/A</v>
      </c>
      <c r="CV12" t="e" cm="1">
        <f t="array" ref="CV12">IFERROR(IF(OR(ISNA($A12),$AC12&lt;100,INDEX(International!O$3:O$2000,_xlfn.XMATCH(100,International!O$3:O$2000,1,1)+$BR12)=""),NA(),INDEX(International!O$3:O$2000,_xlfn.XMATCH(100,International!O$3:O$2000,1,1)+$BR12)), NA())</f>
        <v>#N/A</v>
      </c>
      <c r="CW12" t="e">
        <f t="shared" si="11"/>
        <v>#N/A</v>
      </c>
      <c r="CX12" t="e">
        <f>IF(OR(ISNA($A12),$AC12&lt;100),NA(),IF($BR12=0,0,FLOOR((CV12-_xlfn.XLOOKUP(_xlfn.AGGREGATE(5,6,$BR$3:$BR1963),$BR$3:$BR$2000,CV$3:CV$2000,1,1))/_xlfn.XLOOKUP($BR12,$BR$3:$BR$2000,$BR$3:$BR$2000,1,1), 1)))</f>
        <v>#N/A</v>
      </c>
      <c r="CY12" t="e">
        <f t="shared" si="49"/>
        <v>#N/A</v>
      </c>
      <c r="CZ12" t="e" cm="1">
        <f t="array" ref="CZ12">IFERROR(IF(OR(ISNA($A12),$AC12&lt;100,INDEX(International!R$3:R$2000,_xlfn.XMATCH(100,International!R$3:R$2000,1,1)+$BR12)=""),NA(),INDEX(International!R$3:R$2000,_xlfn.XMATCH(100,International!R$3:R$2000,1,1)+$BR12)), NA())</f>
        <v>#N/A</v>
      </c>
      <c r="DA12" t="e">
        <f t="shared" si="12"/>
        <v>#N/A</v>
      </c>
      <c r="DB12" t="e">
        <f>IF(OR(ISNA($A12),$AC12&lt;100),NA(),IF($BR12=0,0,FLOOR((CZ12-_xlfn.XLOOKUP(_xlfn.AGGREGATE(5,6,$BR$3:$BR1963),$BR$3:$BR$2000,CZ$3:CZ$2000,1,1))/_xlfn.XLOOKUP($BR12,$BR$3:$BR$2000,$BR$3:$BR$2000,1,1), 1)))</f>
        <v>#N/A</v>
      </c>
      <c r="DC12" t="e">
        <f t="shared" si="50"/>
        <v>#N/A</v>
      </c>
      <c r="DD12" t="e" cm="1">
        <f t="array" ref="DD12">IFERROR(IF(OR(ISNA($A12),$AC12&lt;100,INDEX(International!U$3:U$2000,_xlfn.XMATCH(100,International!U$3:U$2000,1,1)+$BR12)=""),NA(),INDEX(International!U$3:U$2000,_xlfn.XMATCH(100,International!U$3:U$2000,1,1)+$BR12)), NA())</f>
        <v>#N/A</v>
      </c>
      <c r="DE12" t="e">
        <f t="shared" si="13"/>
        <v>#N/A</v>
      </c>
      <c r="DF12" t="e">
        <f>IF(OR(ISNA($A12),$AC12&lt;100),NA(),IF($BR12=0,0,FLOOR((DD12-_xlfn.XLOOKUP(_xlfn.AGGREGATE(5,6,$BR$3:$BR1963),$BR$3:$BR$2000,DD$3:DD$2000,1,1))/_xlfn.XLOOKUP($BR12,$BR$3:$BR$2000,$BR$3:$BR$2000,1,1), 1)))</f>
        <v>#N/A</v>
      </c>
      <c r="DG12" t="e">
        <f t="shared" si="51"/>
        <v>#N/A</v>
      </c>
      <c r="DH12" t="e" cm="1">
        <f t="array" ref="DH12">IFERROR(IF(OR(ISNA($A12),$AC12&lt;100,INDEX(International!X$3:X$2000,_xlfn.XMATCH(100,International!X$3:X$2000,1,1)+$BR12)=""),NA(),INDEX(International!X$3:X$2000,_xlfn.XMATCH(100,International!X$3:X$2000,1,1)+$BR12)), NA())</f>
        <v>#N/A</v>
      </c>
      <c r="DI12" t="e">
        <f t="shared" si="14"/>
        <v>#N/A</v>
      </c>
      <c r="DJ12" t="e">
        <f>IF(OR(ISNA($A12),$AC12&lt;100),NA(),IF($BR12=0,0,FLOOR((DH12-_xlfn.XLOOKUP(_xlfn.AGGREGATE(5,6,$BR$3:$BR1963),$BR$3:$BR$2000,DH$3:DH$2000,1,1))/_xlfn.XLOOKUP($BR12,$BR$3:$BR$2000,$BR$3:$BR$2000,1,1), 1)))</f>
        <v>#N/A</v>
      </c>
      <c r="DK12" t="e">
        <f t="shared" si="52"/>
        <v>#N/A</v>
      </c>
      <c r="DL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11+1,DL11+1,NA())))</f>
        <v>9</v>
      </c>
      <c r="DM12" t="e" cm="1">
        <f t="array" ref="DM12">IFERROR(IF(ISNA($A12),NA(),INDEX(B$3:B$2000,_xlfn.XMATCH(Configuration!$B$12,B$3:B$2000,1,1)+$DL12)-0), NA())</f>
        <v>#N/A</v>
      </c>
      <c r="DN12" cm="1">
        <f t="array" ref="DN12">IFERROR(IF(ISNA($A12),NA(),INDEX(E$3:E$2000,_xlfn.XMATCH(Configuration!$B$12,E$3:E$2000,1,1)+$DL12)-0), NA())</f>
        <v>669</v>
      </c>
      <c r="DO12" t="e" cm="1">
        <f t="array" ref="DO12">IFERROR(IF(ISNA($A12),NA(),INDEX(H$3:H$2000,_xlfn.XMATCH(Configuration!$B$12,H$3:H$2000,1,1)+$DL12)-0), NA())</f>
        <v>#N/A</v>
      </c>
      <c r="DP12" cm="1">
        <f t="array" ref="DP12">IFERROR(IF(ISNA($A12),NA(),INDEX(K$3:K$2000,_xlfn.XMATCH(Configuration!$B$12,K$3:K$2000,1,1)+$DL12)-0), NA())</f>
        <v>337</v>
      </c>
      <c r="DQ12" cm="1">
        <f t="array" ref="DQ12">IFERROR(IF(ISNA($A12),NA(),INDEX(N$3:N$2000,_xlfn.XMATCH(Configuration!$B$12,N$3:N$2000,1,1)+$DL12)-0), NA())</f>
        <v>625</v>
      </c>
      <c r="DR12" t="e" cm="1">
        <f t="array" ref="DR12">IFERROR(IF(ISNA($A12),NA(),INDEX(Q$3:Q$2000,_xlfn.XMATCH(Configuration!$B$12,Q$3:Q$2000,1,1)+$DL12)-0), NA())</f>
        <v>#N/A</v>
      </c>
      <c r="DS12" cm="1">
        <f t="array" ref="DS12">IFERROR(IF(ISNA($A12),NA(),INDEX(T$3:T$2000,_xlfn.XMATCH(Configuration!$B$12,T$3:T$2000,1,1)+$DL12)-0), NA())</f>
        <v>364</v>
      </c>
      <c r="DT12" cm="1">
        <f t="array" ref="DT12">IFERROR(IF(ISNA($A12),NA(),INDEX(W$3:W$2000,_xlfn.XMATCH(Configuration!$B$12,W$3:W$2000,1,1)+$DL12)-0), NA())</f>
        <v>574</v>
      </c>
    </row>
    <row r="13" spans="1:124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15"/>
        <v>12</v>
      </c>
      <c r="AD13">
        <f t="shared" si="16"/>
        <v>3</v>
      </c>
      <c r="AE13">
        <f t="shared" si="17"/>
        <v>1</v>
      </c>
      <c r="AF13" s="5">
        <f t="shared" si="18"/>
        <v>0</v>
      </c>
      <c r="AG13">
        <f t="shared" si="19"/>
        <v>8</v>
      </c>
      <c r="AH13">
        <f t="shared" si="20"/>
        <v>8</v>
      </c>
      <c r="AI13">
        <f t="shared" si="21"/>
        <v>0</v>
      </c>
      <c r="AJ13">
        <f t="shared" si="22"/>
        <v>0</v>
      </c>
      <c r="AK13">
        <f t="shared" si="23"/>
        <v>8</v>
      </c>
      <c r="AL13" s="2">
        <f t="shared" si="24"/>
        <v>0.25</v>
      </c>
      <c r="AM13" s="2">
        <f t="shared" si="25"/>
        <v>0.75</v>
      </c>
      <c r="AN13" s="2">
        <f t="shared" si="26"/>
        <v>0</v>
      </c>
      <c r="AO13" s="2">
        <f t="shared" si="27"/>
        <v>0.33333333333333331</v>
      </c>
      <c r="AP13" s="2">
        <f t="shared" si="28"/>
        <v>0</v>
      </c>
      <c r="AQ13" s="2">
        <f t="shared" si="29"/>
        <v>0.16666666666666666</v>
      </c>
      <c r="AR13" s="2">
        <f t="shared" si="30"/>
        <v>0.16666666666666666</v>
      </c>
      <c r="AS13" s="2">
        <f t="shared" si="31"/>
        <v>0</v>
      </c>
      <c r="AT13" s="2">
        <f t="shared" si="32"/>
        <v>0</v>
      </c>
      <c r="AU13" s="2">
        <f t="shared" si="33"/>
        <v>0.33333333333333331</v>
      </c>
      <c r="AV13" s="3">
        <f t="shared" ca="1" si="34"/>
        <v>1</v>
      </c>
      <c r="AW13" s="2">
        <f t="shared" si="35"/>
        <v>0</v>
      </c>
      <c r="AX13" s="2">
        <f t="shared" si="36"/>
        <v>-1</v>
      </c>
      <c r="AY13">
        <f t="shared" si="37"/>
        <v>19</v>
      </c>
      <c r="AZ13">
        <f t="shared" si="38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9"/>
        <v>#N/A</v>
      </c>
      <c r="BS13" t="e">
        <f t="shared" si="0"/>
        <v>#N/A</v>
      </c>
      <c r="BT13" t="e">
        <f t="shared" si="1"/>
        <v>#N/A</v>
      </c>
      <c r="BU13" t="e">
        <f t="shared" si="2"/>
        <v>#N/A</v>
      </c>
      <c r="BV13" t="e">
        <f t="shared" si="3"/>
        <v>#N/A</v>
      </c>
      <c r="BW13" t="e">
        <f t="shared" si="4"/>
        <v>#N/A</v>
      </c>
      <c r="BX13" t="e">
        <f t="shared" si="40"/>
        <v>#N/A</v>
      </c>
      <c r="BY13" t="e">
        <f t="shared" si="41"/>
        <v>#N/A</v>
      </c>
      <c r="BZ13" t="e">
        <f t="shared" si="42"/>
        <v>#N/A</v>
      </c>
      <c r="CA13" t="e">
        <f t="shared" si="43"/>
        <v>#N/A</v>
      </c>
      <c r="CB13" t="e">
        <f t="shared" si="5"/>
        <v>#N/A</v>
      </c>
      <c r="CC13" t="e">
        <f t="shared" si="6"/>
        <v>#N/A</v>
      </c>
      <c r="CD13" t="e">
        <f>IF(OR(ISNA($A13),$AC13&lt;100),NA(),IF($BR13=0,0,FLOOR((CB13-_xlfn.XLOOKUP(_xlfn.AGGREGATE(5,6,$BR$3:$BR1964),$BR$3:$BR$2000,CB$3:CB$2000,1,1))/_xlfn.XLOOKUP($BR13,$BR$3:$BR$2000,$BR$3:$BR$2000,1,1), 1)))</f>
        <v>#N/A</v>
      </c>
      <c r="CE13" t="e">
        <f t="shared" si="44"/>
        <v>#N/A</v>
      </c>
      <c r="CF13" t="e" cm="1">
        <f t="array" ref="CF13">IFERROR(IF(OR(ISNA($A13),$AC13&lt;100,INDEX(International!C$3:C$2000,_xlfn.XMATCH(100,International!C$3:C$2000,1,1)+$BR13)=""),NA(),INDEX(International!C$3:C$2000,_xlfn.XMATCH(100,International!C$3:C$2000,1,1)+$BR13)), NA())</f>
        <v>#N/A</v>
      </c>
      <c r="CG13" t="e">
        <f t="shared" si="7"/>
        <v>#N/A</v>
      </c>
      <c r="CH13" t="e">
        <f>IF(OR(ISNA($A13),$AC13&lt;100),NA(),IF($BR13=0,0,FLOOR((CF13-_xlfn.XLOOKUP(_xlfn.AGGREGATE(5,6,$BR$3:$BR1964),$BR$3:$BR$2000,CF$3:CF$2000,1,1))/_xlfn.XLOOKUP($BR13,$BR$3:$BR$2000,$BR$3:$BR$2000,1,1), 1)))</f>
        <v>#N/A</v>
      </c>
      <c r="CI13" t="e">
        <f t="shared" si="45"/>
        <v>#N/A</v>
      </c>
      <c r="CJ13" t="e" cm="1">
        <f t="array" ref="CJ13">IFERROR(IF(OR(ISNA($A13),$AC13&lt;100,INDEX(International!F$3:F$2000,_xlfn.XMATCH(100,International!F$3:F$2000,1,1)+$BR13)=""),NA(),INDEX(International!F$3:F$2000,_xlfn.XMATCH(100,International!F$3:F$2000,1,1)+$BR13)), NA())</f>
        <v>#N/A</v>
      </c>
      <c r="CK13" t="e">
        <f t="shared" si="8"/>
        <v>#N/A</v>
      </c>
      <c r="CL13" t="e">
        <f>IF(OR(ISNA($A13),$AC13&lt;100),NA(),IF($BR13=0,0,FLOOR((CJ13-_xlfn.XLOOKUP(_xlfn.AGGREGATE(5,6,$BR$3:$BR1964),$BR$3:$BR$2000,CJ$3:CJ$2000,1,1))/_xlfn.XLOOKUP($BR13,$BR$3:$BR$2000,$BR$3:$BR$2000,1,1), 1)))</f>
        <v>#N/A</v>
      </c>
      <c r="CM13" t="e">
        <f t="shared" si="46"/>
        <v>#N/A</v>
      </c>
      <c r="CN13" t="e" cm="1">
        <f t="array" ref="CN13">IFERROR(IF(OR(ISNA($A13),$AC13&lt;100,INDEX(International!I$3:I$2000,_xlfn.XMATCH(100,International!I$3:I$2000,1,1)+$BR13)=""),NA(),INDEX(International!I$3:I$2000,_xlfn.XMATCH(100,International!I$3:I$2000,1,1)+$BR13)), NA())</f>
        <v>#N/A</v>
      </c>
      <c r="CO13" t="e">
        <f t="shared" si="9"/>
        <v>#N/A</v>
      </c>
      <c r="CP13" t="e">
        <f>IF(OR(ISNA($A13),$AC13&lt;100),NA(),IF($BR13=0,0,FLOOR((CN13-_xlfn.XLOOKUP(_xlfn.AGGREGATE(5,6,$BR$3:$BR1964),$BR$3:$BR$2000,CN$3:CN$2000,1,1))/_xlfn.XLOOKUP($BR13,$BR$3:$BR$2000,$BR$3:$BR$2000,1,1), 1)))</f>
        <v>#N/A</v>
      </c>
      <c r="CQ13" t="e">
        <f t="shared" si="47"/>
        <v>#N/A</v>
      </c>
      <c r="CR13" t="e" cm="1">
        <f t="array" ref="CR13">IFERROR(IF(OR(ISNA($A13),$AC13&lt;100,INDEX(International!L$3:L$2000,_xlfn.XMATCH(100,International!L$3:L$2000,1,1)+$BR13)=""),NA(),INDEX(International!L$3:L$2000,_xlfn.XMATCH(100,International!L$3:L$2000,1,1)+$BR13)), NA())</f>
        <v>#N/A</v>
      </c>
      <c r="CS13" t="e">
        <f t="shared" si="10"/>
        <v>#N/A</v>
      </c>
      <c r="CT13" t="e">
        <f>IF(OR(ISNA($A13),$AC13&lt;100),NA(),IF($BR13=0,0,FLOOR((CR13-_xlfn.XLOOKUP(_xlfn.AGGREGATE(5,6,$BR$3:$BR1964),$BR$3:$BR$2000,CR$3:CR$2000,1,1))/_xlfn.XLOOKUP($BR13,$BR$3:$BR$2000,$BR$3:$BR$2000,1,1), 1)))</f>
        <v>#N/A</v>
      </c>
      <c r="CU13" t="e">
        <f t="shared" si="48"/>
        <v>#N/A</v>
      </c>
      <c r="CV13" t="e" cm="1">
        <f t="array" ref="CV13">IFERROR(IF(OR(ISNA($A13),$AC13&lt;100,INDEX(International!O$3:O$2000,_xlfn.XMATCH(100,International!O$3:O$2000,1,1)+$BR13)=""),NA(),INDEX(International!O$3:O$2000,_xlfn.XMATCH(100,International!O$3:O$2000,1,1)+$BR13)), NA())</f>
        <v>#N/A</v>
      </c>
      <c r="CW13" t="e">
        <f t="shared" si="11"/>
        <v>#N/A</v>
      </c>
      <c r="CX13" t="e">
        <f>IF(OR(ISNA($A13),$AC13&lt;100),NA(),IF($BR13=0,0,FLOOR((CV13-_xlfn.XLOOKUP(_xlfn.AGGREGATE(5,6,$BR$3:$BR1964),$BR$3:$BR$2000,CV$3:CV$2000,1,1))/_xlfn.XLOOKUP($BR13,$BR$3:$BR$2000,$BR$3:$BR$2000,1,1), 1)))</f>
        <v>#N/A</v>
      </c>
      <c r="CY13" t="e">
        <f t="shared" si="49"/>
        <v>#N/A</v>
      </c>
      <c r="CZ13" t="e" cm="1">
        <f t="array" ref="CZ13">IFERROR(IF(OR(ISNA($A13),$AC13&lt;100,INDEX(International!R$3:R$2000,_xlfn.XMATCH(100,International!R$3:R$2000,1,1)+$BR13)=""),NA(),INDEX(International!R$3:R$2000,_xlfn.XMATCH(100,International!R$3:R$2000,1,1)+$BR13)), NA())</f>
        <v>#N/A</v>
      </c>
      <c r="DA13" t="e">
        <f t="shared" si="12"/>
        <v>#N/A</v>
      </c>
      <c r="DB13" t="e">
        <f>IF(OR(ISNA($A13),$AC13&lt;100),NA(),IF($BR13=0,0,FLOOR((CZ13-_xlfn.XLOOKUP(_xlfn.AGGREGATE(5,6,$BR$3:$BR1964),$BR$3:$BR$2000,CZ$3:CZ$2000,1,1))/_xlfn.XLOOKUP($BR13,$BR$3:$BR$2000,$BR$3:$BR$2000,1,1), 1)))</f>
        <v>#N/A</v>
      </c>
      <c r="DC13" t="e">
        <f t="shared" si="50"/>
        <v>#N/A</v>
      </c>
      <c r="DD13" t="e" cm="1">
        <f t="array" ref="DD13">IFERROR(IF(OR(ISNA($A13),$AC13&lt;100,INDEX(International!U$3:U$2000,_xlfn.XMATCH(100,International!U$3:U$2000,1,1)+$BR13)=""),NA(),INDEX(International!U$3:U$2000,_xlfn.XMATCH(100,International!U$3:U$2000,1,1)+$BR13)), NA())</f>
        <v>#N/A</v>
      </c>
      <c r="DE13" t="e">
        <f t="shared" si="13"/>
        <v>#N/A</v>
      </c>
      <c r="DF13" t="e">
        <f>IF(OR(ISNA($A13),$AC13&lt;100),NA(),IF($BR13=0,0,FLOOR((DD13-_xlfn.XLOOKUP(_xlfn.AGGREGATE(5,6,$BR$3:$BR1964),$BR$3:$BR$2000,DD$3:DD$2000,1,1))/_xlfn.XLOOKUP($BR13,$BR$3:$BR$2000,$BR$3:$BR$2000,1,1), 1)))</f>
        <v>#N/A</v>
      </c>
      <c r="DG13" t="e">
        <f t="shared" si="51"/>
        <v>#N/A</v>
      </c>
      <c r="DH13" t="e" cm="1">
        <f t="array" ref="DH13">IFERROR(IF(OR(ISNA($A13),$AC13&lt;100,INDEX(International!X$3:X$2000,_xlfn.XMATCH(100,International!X$3:X$2000,1,1)+$BR13)=""),NA(),INDEX(International!X$3:X$2000,_xlfn.XMATCH(100,International!X$3:X$2000,1,1)+$BR13)), NA())</f>
        <v>#N/A</v>
      </c>
      <c r="DI13" t="e">
        <f t="shared" si="14"/>
        <v>#N/A</v>
      </c>
      <c r="DJ13" t="e">
        <f>IF(OR(ISNA($A13),$AC13&lt;100),NA(),IF($BR13=0,0,FLOOR((DH13-_xlfn.XLOOKUP(_xlfn.AGGREGATE(5,6,$BR$3:$BR1964),$BR$3:$BR$2000,DH$3:DH$2000,1,1))/_xlfn.XLOOKUP($BR13,$BR$3:$BR$2000,$BR$3:$BR$2000,1,1), 1)))</f>
        <v>#N/A</v>
      </c>
      <c r="DK13" t="e">
        <f t="shared" si="52"/>
        <v>#N/A</v>
      </c>
      <c r="DL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12+1,DL12+1,NA())))</f>
        <v>10</v>
      </c>
      <c r="DM13" t="e" cm="1">
        <f t="array" ref="DM13">IFERROR(IF(ISNA($A13),NA(),INDEX(B$3:B$2000,_xlfn.XMATCH(Configuration!$B$12,B$3:B$2000,1,1)+$DL13)-0), NA())</f>
        <v>#N/A</v>
      </c>
      <c r="DN13" cm="1">
        <f t="array" ref="DN13">IFERROR(IF(ISNA($A13),NA(),INDEX(E$3:E$2000,_xlfn.XMATCH(Configuration!$B$12,E$3:E$2000,1,1)+$DL13)-0), NA())</f>
        <v>818</v>
      </c>
      <c r="DO13" t="e" cm="1">
        <f t="array" ref="DO13">IFERROR(IF(ISNA($A13),NA(),INDEX(H$3:H$2000,_xlfn.XMATCH(Configuration!$B$12,H$3:H$2000,1,1)+$DL13)-0), NA())</f>
        <v>#N/A</v>
      </c>
      <c r="DP13" cm="1">
        <f t="array" ref="DP13">IFERROR(IF(ISNA($A13),NA(),INDEX(K$3:K$2000,_xlfn.XMATCH(Configuration!$B$12,K$3:K$2000,1,1)+$DL13)-0), NA())</f>
        <v>367</v>
      </c>
      <c r="DQ13" cm="1">
        <f t="array" ref="DQ13">IFERROR(IF(ISNA($A13),NA(),INDEX(N$3:N$2000,_xlfn.XMATCH(Configuration!$B$12,N$3:N$2000,1,1)+$DL13)-0), NA())</f>
        <v>656</v>
      </c>
      <c r="DR13" t="e" cm="1">
        <f t="array" ref="DR13">IFERROR(IF(ISNA($A13),NA(),INDEX(Q$3:Q$2000,_xlfn.XMATCH(Configuration!$B$12,Q$3:Q$2000,1,1)+$DL13)-0), NA())</f>
        <v>#N/A</v>
      </c>
      <c r="DS13" cm="1">
        <f t="array" ref="DS13">IFERROR(IF(ISNA($A13),NA(),INDEX(T$3:T$2000,_xlfn.XMATCH(Configuration!$B$12,T$3:T$2000,1,1)+$DL13)-0), NA())</f>
        <v>392</v>
      </c>
      <c r="DT13" cm="1">
        <f t="array" ref="DT13">IFERROR(IF(ISNA($A13),NA(),INDEX(W$3:W$2000,_xlfn.XMATCH(Configuration!$B$12,W$3:W$2000,1,1)+$DL13)-0), NA())</f>
        <v>685</v>
      </c>
    </row>
    <row r="14" spans="1:124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15"/>
        <v>13</v>
      </c>
      <c r="AD14">
        <f t="shared" si="16"/>
        <v>3</v>
      </c>
      <c r="AE14">
        <f t="shared" si="17"/>
        <v>1</v>
      </c>
      <c r="AF14" s="5">
        <f t="shared" si="18"/>
        <v>0</v>
      </c>
      <c r="AG14">
        <f t="shared" si="19"/>
        <v>9</v>
      </c>
      <c r="AH14">
        <f t="shared" si="20"/>
        <v>9</v>
      </c>
      <c r="AI14">
        <f t="shared" si="21"/>
        <v>0</v>
      </c>
      <c r="AJ14">
        <f t="shared" si="22"/>
        <v>0</v>
      </c>
      <c r="AK14">
        <f t="shared" si="23"/>
        <v>9</v>
      </c>
      <c r="AL14" s="2">
        <f t="shared" si="24"/>
        <v>0.25</v>
      </c>
      <c r="AM14" s="2">
        <f t="shared" si="25"/>
        <v>0.75</v>
      </c>
      <c r="AN14" s="2">
        <f t="shared" si="26"/>
        <v>0</v>
      </c>
      <c r="AO14" s="2">
        <f t="shared" si="27"/>
        <v>0.30769230769230771</v>
      </c>
      <c r="AP14" s="2">
        <f t="shared" si="28"/>
        <v>0</v>
      </c>
      <c r="AQ14" s="2">
        <f t="shared" si="29"/>
        <v>0.15384615384615385</v>
      </c>
      <c r="AR14" s="2">
        <f t="shared" si="30"/>
        <v>0.23076923076923078</v>
      </c>
      <c r="AS14" s="2">
        <f t="shared" si="31"/>
        <v>0</v>
      </c>
      <c r="AT14" s="2">
        <f t="shared" si="32"/>
        <v>0</v>
      </c>
      <c r="AU14" s="2">
        <f t="shared" si="33"/>
        <v>0.30769230769230771</v>
      </c>
      <c r="AV14" s="3">
        <f t="shared" ca="1" si="34"/>
        <v>1.1428571428571428</v>
      </c>
      <c r="AW14" s="2">
        <f t="shared" si="35"/>
        <v>8.3333333333333329E-2</v>
      </c>
      <c r="AX14" s="2">
        <f t="shared" si="36"/>
        <v>0</v>
      </c>
      <c r="AY14">
        <f t="shared" si="37"/>
        <v>24</v>
      </c>
      <c r="AZ14">
        <f t="shared" si="38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9"/>
        <v>#N/A</v>
      </c>
      <c r="BS14" t="e">
        <f t="shared" si="0"/>
        <v>#N/A</v>
      </c>
      <c r="BT14" t="e">
        <f t="shared" si="1"/>
        <v>#N/A</v>
      </c>
      <c r="BU14" t="e">
        <f t="shared" si="2"/>
        <v>#N/A</v>
      </c>
      <c r="BV14" t="e">
        <f t="shared" si="3"/>
        <v>#N/A</v>
      </c>
      <c r="BW14" t="e">
        <f t="shared" si="4"/>
        <v>#N/A</v>
      </c>
      <c r="BX14" t="e">
        <f t="shared" si="40"/>
        <v>#N/A</v>
      </c>
      <c r="BY14" t="e">
        <f t="shared" si="41"/>
        <v>#N/A</v>
      </c>
      <c r="BZ14" t="e">
        <f t="shared" si="42"/>
        <v>#N/A</v>
      </c>
      <c r="CA14" t="e">
        <f t="shared" si="43"/>
        <v>#N/A</v>
      </c>
      <c r="CB14" t="e">
        <f t="shared" si="5"/>
        <v>#N/A</v>
      </c>
      <c r="CC14" t="e">
        <f t="shared" si="6"/>
        <v>#N/A</v>
      </c>
      <c r="CD14" t="e">
        <f>IF(OR(ISNA($A14),$AC14&lt;100),NA(),IF($BR14=0,0,FLOOR((CB14-_xlfn.XLOOKUP(_xlfn.AGGREGATE(5,6,$BR$3:$BR1965),$BR$3:$BR$2000,CB$3:CB$2000,1,1))/_xlfn.XLOOKUP($BR14,$BR$3:$BR$2000,$BR$3:$BR$2000,1,1), 1)))</f>
        <v>#N/A</v>
      </c>
      <c r="CE14" t="e">
        <f t="shared" si="44"/>
        <v>#N/A</v>
      </c>
      <c r="CF14" t="e" cm="1">
        <f t="array" ref="CF14">IFERROR(IF(OR(ISNA($A14),$AC14&lt;100,INDEX(International!C$3:C$2000,_xlfn.XMATCH(100,International!C$3:C$2000,1,1)+$BR14)=""),NA(),INDEX(International!C$3:C$2000,_xlfn.XMATCH(100,International!C$3:C$2000,1,1)+$BR14)), NA())</f>
        <v>#N/A</v>
      </c>
      <c r="CG14" t="e">
        <f t="shared" si="7"/>
        <v>#N/A</v>
      </c>
      <c r="CH14" t="e">
        <f>IF(OR(ISNA($A14),$AC14&lt;100),NA(),IF($BR14=0,0,FLOOR((CF14-_xlfn.XLOOKUP(_xlfn.AGGREGATE(5,6,$BR$3:$BR1965),$BR$3:$BR$2000,CF$3:CF$2000,1,1))/_xlfn.XLOOKUP($BR14,$BR$3:$BR$2000,$BR$3:$BR$2000,1,1), 1)))</f>
        <v>#N/A</v>
      </c>
      <c r="CI14" t="e">
        <f t="shared" si="45"/>
        <v>#N/A</v>
      </c>
      <c r="CJ14" t="e" cm="1">
        <f t="array" ref="CJ14">IFERROR(IF(OR(ISNA($A14),$AC14&lt;100,INDEX(International!F$3:F$2000,_xlfn.XMATCH(100,International!F$3:F$2000,1,1)+$BR14)=""),NA(),INDEX(International!F$3:F$2000,_xlfn.XMATCH(100,International!F$3:F$2000,1,1)+$BR14)), NA())</f>
        <v>#N/A</v>
      </c>
      <c r="CK14" t="e">
        <f t="shared" si="8"/>
        <v>#N/A</v>
      </c>
      <c r="CL14" t="e">
        <f>IF(OR(ISNA($A14),$AC14&lt;100),NA(),IF($BR14=0,0,FLOOR((CJ14-_xlfn.XLOOKUP(_xlfn.AGGREGATE(5,6,$BR$3:$BR1965),$BR$3:$BR$2000,CJ$3:CJ$2000,1,1))/_xlfn.XLOOKUP($BR14,$BR$3:$BR$2000,$BR$3:$BR$2000,1,1), 1)))</f>
        <v>#N/A</v>
      </c>
      <c r="CM14" t="e">
        <f t="shared" si="46"/>
        <v>#N/A</v>
      </c>
      <c r="CN14" t="e" cm="1">
        <f t="array" ref="CN14">IFERROR(IF(OR(ISNA($A14),$AC14&lt;100,INDEX(International!I$3:I$2000,_xlfn.XMATCH(100,International!I$3:I$2000,1,1)+$BR14)=""),NA(),INDEX(International!I$3:I$2000,_xlfn.XMATCH(100,International!I$3:I$2000,1,1)+$BR14)), NA())</f>
        <v>#N/A</v>
      </c>
      <c r="CO14" t="e">
        <f t="shared" si="9"/>
        <v>#N/A</v>
      </c>
      <c r="CP14" t="e">
        <f>IF(OR(ISNA($A14),$AC14&lt;100),NA(),IF($BR14=0,0,FLOOR((CN14-_xlfn.XLOOKUP(_xlfn.AGGREGATE(5,6,$BR$3:$BR1965),$BR$3:$BR$2000,CN$3:CN$2000,1,1))/_xlfn.XLOOKUP($BR14,$BR$3:$BR$2000,$BR$3:$BR$2000,1,1), 1)))</f>
        <v>#N/A</v>
      </c>
      <c r="CQ14" t="e">
        <f t="shared" si="47"/>
        <v>#N/A</v>
      </c>
      <c r="CR14" t="e" cm="1">
        <f t="array" ref="CR14">IFERROR(IF(OR(ISNA($A14),$AC14&lt;100,INDEX(International!L$3:L$2000,_xlfn.XMATCH(100,International!L$3:L$2000,1,1)+$BR14)=""),NA(),INDEX(International!L$3:L$2000,_xlfn.XMATCH(100,International!L$3:L$2000,1,1)+$BR14)), NA())</f>
        <v>#N/A</v>
      </c>
      <c r="CS14" t="e">
        <f t="shared" si="10"/>
        <v>#N/A</v>
      </c>
      <c r="CT14" t="e">
        <f>IF(OR(ISNA($A14),$AC14&lt;100),NA(),IF($BR14=0,0,FLOOR((CR14-_xlfn.XLOOKUP(_xlfn.AGGREGATE(5,6,$BR$3:$BR1965),$BR$3:$BR$2000,CR$3:CR$2000,1,1))/_xlfn.XLOOKUP($BR14,$BR$3:$BR$2000,$BR$3:$BR$2000,1,1), 1)))</f>
        <v>#N/A</v>
      </c>
      <c r="CU14" t="e">
        <f t="shared" si="48"/>
        <v>#N/A</v>
      </c>
      <c r="CV14" t="e" cm="1">
        <f t="array" ref="CV14">IFERROR(IF(OR(ISNA($A14),$AC14&lt;100,INDEX(International!O$3:O$2000,_xlfn.XMATCH(100,International!O$3:O$2000,1,1)+$BR14)=""),NA(),INDEX(International!O$3:O$2000,_xlfn.XMATCH(100,International!O$3:O$2000,1,1)+$BR14)), NA())</f>
        <v>#N/A</v>
      </c>
      <c r="CW14" t="e">
        <f t="shared" si="11"/>
        <v>#N/A</v>
      </c>
      <c r="CX14" t="e">
        <f>IF(OR(ISNA($A14),$AC14&lt;100),NA(),IF($BR14=0,0,FLOOR((CV14-_xlfn.XLOOKUP(_xlfn.AGGREGATE(5,6,$BR$3:$BR1965),$BR$3:$BR$2000,CV$3:CV$2000,1,1))/_xlfn.XLOOKUP($BR14,$BR$3:$BR$2000,$BR$3:$BR$2000,1,1), 1)))</f>
        <v>#N/A</v>
      </c>
      <c r="CY14" t="e">
        <f t="shared" si="49"/>
        <v>#N/A</v>
      </c>
      <c r="CZ14" t="e" cm="1">
        <f t="array" ref="CZ14">IFERROR(IF(OR(ISNA($A14),$AC14&lt;100,INDEX(International!R$3:R$2000,_xlfn.XMATCH(100,International!R$3:R$2000,1,1)+$BR14)=""),NA(),INDEX(International!R$3:R$2000,_xlfn.XMATCH(100,International!R$3:R$2000,1,1)+$BR14)), NA())</f>
        <v>#N/A</v>
      </c>
      <c r="DA14" t="e">
        <f t="shared" si="12"/>
        <v>#N/A</v>
      </c>
      <c r="DB14" t="e">
        <f>IF(OR(ISNA($A14),$AC14&lt;100),NA(),IF($BR14=0,0,FLOOR((CZ14-_xlfn.XLOOKUP(_xlfn.AGGREGATE(5,6,$BR$3:$BR1965),$BR$3:$BR$2000,CZ$3:CZ$2000,1,1))/_xlfn.XLOOKUP($BR14,$BR$3:$BR$2000,$BR$3:$BR$2000,1,1), 1)))</f>
        <v>#N/A</v>
      </c>
      <c r="DC14" t="e">
        <f t="shared" si="50"/>
        <v>#N/A</v>
      </c>
      <c r="DD14" t="e" cm="1">
        <f t="array" ref="DD14">IFERROR(IF(OR(ISNA($A14),$AC14&lt;100,INDEX(International!U$3:U$2000,_xlfn.XMATCH(100,International!U$3:U$2000,1,1)+$BR14)=""),NA(),INDEX(International!U$3:U$2000,_xlfn.XMATCH(100,International!U$3:U$2000,1,1)+$BR14)), NA())</f>
        <v>#N/A</v>
      </c>
      <c r="DE14" t="e">
        <f t="shared" si="13"/>
        <v>#N/A</v>
      </c>
      <c r="DF14" t="e">
        <f>IF(OR(ISNA($A14),$AC14&lt;100),NA(),IF($BR14=0,0,FLOOR((DD14-_xlfn.XLOOKUP(_xlfn.AGGREGATE(5,6,$BR$3:$BR1965),$BR$3:$BR$2000,DD$3:DD$2000,1,1))/_xlfn.XLOOKUP($BR14,$BR$3:$BR$2000,$BR$3:$BR$2000,1,1), 1)))</f>
        <v>#N/A</v>
      </c>
      <c r="DG14" t="e">
        <f t="shared" si="51"/>
        <v>#N/A</v>
      </c>
      <c r="DH14" t="e" cm="1">
        <f t="array" ref="DH14">IFERROR(IF(OR(ISNA($A14),$AC14&lt;100,INDEX(International!X$3:X$2000,_xlfn.XMATCH(100,International!X$3:X$2000,1,1)+$BR14)=""),NA(),INDEX(International!X$3:X$2000,_xlfn.XMATCH(100,International!X$3:X$2000,1,1)+$BR14)), NA())</f>
        <v>#N/A</v>
      </c>
      <c r="DI14" t="e">
        <f t="shared" si="14"/>
        <v>#N/A</v>
      </c>
      <c r="DJ14" t="e">
        <f>IF(OR(ISNA($A14),$AC14&lt;100),NA(),IF($BR14=0,0,FLOOR((DH14-_xlfn.XLOOKUP(_xlfn.AGGREGATE(5,6,$BR$3:$BR1965),$BR$3:$BR$2000,DH$3:DH$2000,1,1))/_xlfn.XLOOKUP($BR14,$BR$3:$BR$2000,$BR$3:$BR$2000,1,1), 1)))</f>
        <v>#N/A</v>
      </c>
      <c r="DK14" t="e">
        <f t="shared" si="52"/>
        <v>#N/A</v>
      </c>
      <c r="DL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13+1,DL13+1,NA())))</f>
        <v>11</v>
      </c>
      <c r="DM14" t="e" cm="1">
        <f t="array" ref="DM14">IFERROR(IF(ISNA($A14),NA(),INDEX(B$3:B$2000,_xlfn.XMATCH(Configuration!$B$12,B$3:B$2000,1,1)+$DL14)-0), NA())</f>
        <v>#N/A</v>
      </c>
      <c r="DN14" cm="1">
        <f t="array" ref="DN14">IFERROR(IF(ISNA($A14),NA(),INDEX(E$3:E$2000,_xlfn.XMATCH(Configuration!$B$12,E$3:E$2000,1,1)+$DL14)-0), NA())</f>
        <v>1029</v>
      </c>
      <c r="DO14" t="e" cm="1">
        <f t="array" ref="DO14">IFERROR(IF(ISNA($A14),NA(),INDEX(H$3:H$2000,_xlfn.XMATCH(Configuration!$B$12,H$3:H$2000,1,1)+$DL14)-0), NA())</f>
        <v>#N/A</v>
      </c>
      <c r="DP14" cm="1">
        <f t="array" ref="DP14">IFERROR(IF(ISNA($A14),NA(),INDEX(K$3:K$2000,_xlfn.XMATCH(Configuration!$B$12,K$3:K$2000,1,1)+$DL14)-0), NA())</f>
        <v>385</v>
      </c>
      <c r="DQ14" cm="1">
        <f t="array" ref="DQ14">IFERROR(IF(ISNA($A14),NA(),INDEX(N$3:N$2000,_xlfn.XMATCH(Configuration!$B$12,N$3:N$2000,1,1)+$DL14)-0), NA())</f>
        <v>689</v>
      </c>
      <c r="DR14" t="e" cm="1">
        <f t="array" ref="DR14">IFERROR(IF(ISNA($A14),NA(),INDEX(Q$3:Q$2000,_xlfn.XMATCH(Configuration!$B$12,Q$3:Q$2000,1,1)+$DL14)-0), NA())</f>
        <v>#N/A</v>
      </c>
      <c r="DS14" cm="1">
        <f t="array" ref="DS14">IFERROR(IF(ISNA($A14),NA(),INDEX(T$3:T$2000,_xlfn.XMATCH(Configuration!$B$12,T$3:T$2000,1,1)+$DL14)-0), NA())</f>
        <v>400</v>
      </c>
      <c r="DT14" cm="1">
        <f t="array" ref="DT14">IFERROR(IF(ISNA($A14),NA(),INDEX(W$3:W$2000,_xlfn.XMATCH(Configuration!$B$12,W$3:W$2000,1,1)+$DL14)-0), NA())</f>
        <v>769</v>
      </c>
    </row>
    <row r="15" spans="1:124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15"/>
        <v>15</v>
      </c>
      <c r="AD15">
        <f t="shared" si="16"/>
        <v>3</v>
      </c>
      <c r="AE15">
        <f t="shared" si="17"/>
        <v>1</v>
      </c>
      <c r="AF15" s="5">
        <f t="shared" si="18"/>
        <v>2</v>
      </c>
      <c r="AG15">
        <f t="shared" si="19"/>
        <v>11</v>
      </c>
      <c r="AH15">
        <f t="shared" si="20"/>
        <v>11</v>
      </c>
      <c r="AI15">
        <f t="shared" si="21"/>
        <v>0</v>
      </c>
      <c r="AJ15">
        <f t="shared" si="22"/>
        <v>0</v>
      </c>
      <c r="AK15">
        <f t="shared" si="23"/>
        <v>11</v>
      </c>
      <c r="AL15" s="2">
        <f t="shared" si="24"/>
        <v>0.25</v>
      </c>
      <c r="AM15" s="2">
        <f t="shared" si="25"/>
        <v>0.75</v>
      </c>
      <c r="AN15" s="2">
        <f t="shared" si="26"/>
        <v>0</v>
      </c>
      <c r="AO15" s="2">
        <f t="shared" si="27"/>
        <v>0.26666666666666666</v>
      </c>
      <c r="AP15" s="2">
        <f t="shared" si="28"/>
        <v>6.6666666666666666E-2</v>
      </c>
      <c r="AQ15" s="2">
        <f t="shared" si="29"/>
        <v>0.13333333333333333</v>
      </c>
      <c r="AR15" s="2">
        <f t="shared" si="30"/>
        <v>0.26666666666666666</v>
      </c>
      <c r="AS15" s="2">
        <f t="shared" si="31"/>
        <v>0</v>
      </c>
      <c r="AT15" s="2">
        <f t="shared" si="32"/>
        <v>0</v>
      </c>
      <c r="AU15" s="2">
        <f t="shared" si="33"/>
        <v>0.26666666666666666</v>
      </c>
      <c r="AV15" s="3">
        <f t="shared" ca="1" si="34"/>
        <v>1.1428571428571428</v>
      </c>
      <c r="AW15" s="2">
        <f t="shared" si="35"/>
        <v>0.15384615384615385</v>
      </c>
      <c r="AX15" s="2">
        <f t="shared" si="36"/>
        <v>1</v>
      </c>
      <c r="AY15">
        <f t="shared" si="37"/>
        <v>25</v>
      </c>
      <c r="AZ15">
        <f t="shared" si="38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9"/>
        <v>#N/A</v>
      </c>
      <c r="BS15" t="e">
        <f t="shared" si="0"/>
        <v>#N/A</v>
      </c>
      <c r="BT15" t="e">
        <f t="shared" si="1"/>
        <v>#N/A</v>
      </c>
      <c r="BU15" t="e">
        <f t="shared" si="2"/>
        <v>#N/A</v>
      </c>
      <c r="BV15" t="e">
        <f t="shared" si="3"/>
        <v>#N/A</v>
      </c>
      <c r="BW15" t="e">
        <f t="shared" si="4"/>
        <v>#N/A</v>
      </c>
      <c r="BX15" t="e">
        <f t="shared" si="40"/>
        <v>#N/A</v>
      </c>
      <c r="BY15" t="e">
        <f t="shared" si="41"/>
        <v>#N/A</v>
      </c>
      <c r="BZ15" t="e">
        <f t="shared" si="42"/>
        <v>#N/A</v>
      </c>
      <c r="CA15" t="e">
        <f t="shared" si="43"/>
        <v>#N/A</v>
      </c>
      <c r="CB15" t="e">
        <f t="shared" si="5"/>
        <v>#N/A</v>
      </c>
      <c r="CC15" t="e">
        <f t="shared" si="6"/>
        <v>#N/A</v>
      </c>
      <c r="CD15" t="e">
        <f>IF(OR(ISNA($A15),$AC15&lt;100),NA(),IF($BR15=0,0,FLOOR((CB15-_xlfn.XLOOKUP(_xlfn.AGGREGATE(5,6,$BR$3:$BR1966),$BR$3:$BR$2000,CB$3:CB$2000,1,1))/_xlfn.XLOOKUP($BR15,$BR$3:$BR$2000,$BR$3:$BR$2000,1,1), 1)))</f>
        <v>#N/A</v>
      </c>
      <c r="CE15" t="e">
        <f t="shared" si="44"/>
        <v>#N/A</v>
      </c>
      <c r="CF15" t="e" cm="1">
        <f t="array" ref="CF15">IFERROR(IF(OR(ISNA($A15),$AC15&lt;100,INDEX(International!C$3:C$2000,_xlfn.XMATCH(100,International!C$3:C$2000,1,1)+$BR15)=""),NA(),INDEX(International!C$3:C$2000,_xlfn.XMATCH(100,International!C$3:C$2000,1,1)+$BR15)), NA())</f>
        <v>#N/A</v>
      </c>
      <c r="CG15" t="e">
        <f t="shared" si="7"/>
        <v>#N/A</v>
      </c>
      <c r="CH15" t="e">
        <f>IF(OR(ISNA($A15),$AC15&lt;100),NA(),IF($BR15=0,0,FLOOR((CF15-_xlfn.XLOOKUP(_xlfn.AGGREGATE(5,6,$BR$3:$BR1966),$BR$3:$BR$2000,CF$3:CF$2000,1,1))/_xlfn.XLOOKUP($BR15,$BR$3:$BR$2000,$BR$3:$BR$2000,1,1), 1)))</f>
        <v>#N/A</v>
      </c>
      <c r="CI15" t="e">
        <f t="shared" si="45"/>
        <v>#N/A</v>
      </c>
      <c r="CJ15" t="e" cm="1">
        <f t="array" ref="CJ15">IFERROR(IF(OR(ISNA($A15),$AC15&lt;100,INDEX(International!F$3:F$2000,_xlfn.XMATCH(100,International!F$3:F$2000,1,1)+$BR15)=""),NA(),INDEX(International!F$3:F$2000,_xlfn.XMATCH(100,International!F$3:F$2000,1,1)+$BR15)), NA())</f>
        <v>#N/A</v>
      </c>
      <c r="CK15" t="e">
        <f t="shared" si="8"/>
        <v>#N/A</v>
      </c>
      <c r="CL15" t="e">
        <f>IF(OR(ISNA($A15),$AC15&lt;100),NA(),IF($BR15=0,0,FLOOR((CJ15-_xlfn.XLOOKUP(_xlfn.AGGREGATE(5,6,$BR$3:$BR1966),$BR$3:$BR$2000,CJ$3:CJ$2000,1,1))/_xlfn.XLOOKUP($BR15,$BR$3:$BR$2000,$BR$3:$BR$2000,1,1), 1)))</f>
        <v>#N/A</v>
      </c>
      <c r="CM15" t="e">
        <f t="shared" si="46"/>
        <v>#N/A</v>
      </c>
      <c r="CN15" t="e" cm="1">
        <f t="array" ref="CN15">IFERROR(IF(OR(ISNA($A15),$AC15&lt;100,INDEX(International!I$3:I$2000,_xlfn.XMATCH(100,International!I$3:I$2000,1,1)+$BR15)=""),NA(),INDEX(International!I$3:I$2000,_xlfn.XMATCH(100,International!I$3:I$2000,1,1)+$BR15)), NA())</f>
        <v>#N/A</v>
      </c>
      <c r="CO15" t="e">
        <f t="shared" si="9"/>
        <v>#N/A</v>
      </c>
      <c r="CP15" t="e">
        <f>IF(OR(ISNA($A15),$AC15&lt;100),NA(),IF($BR15=0,0,FLOOR((CN15-_xlfn.XLOOKUP(_xlfn.AGGREGATE(5,6,$BR$3:$BR1966),$BR$3:$BR$2000,CN$3:CN$2000,1,1))/_xlfn.XLOOKUP($BR15,$BR$3:$BR$2000,$BR$3:$BR$2000,1,1), 1)))</f>
        <v>#N/A</v>
      </c>
      <c r="CQ15" t="e">
        <f t="shared" si="47"/>
        <v>#N/A</v>
      </c>
      <c r="CR15" t="e" cm="1">
        <f t="array" ref="CR15">IFERROR(IF(OR(ISNA($A15),$AC15&lt;100,INDEX(International!L$3:L$2000,_xlfn.XMATCH(100,International!L$3:L$2000,1,1)+$BR15)=""),NA(),INDEX(International!L$3:L$2000,_xlfn.XMATCH(100,International!L$3:L$2000,1,1)+$BR15)), NA())</f>
        <v>#N/A</v>
      </c>
      <c r="CS15" t="e">
        <f t="shared" si="10"/>
        <v>#N/A</v>
      </c>
      <c r="CT15" t="e">
        <f>IF(OR(ISNA($A15),$AC15&lt;100),NA(),IF($BR15=0,0,FLOOR((CR15-_xlfn.XLOOKUP(_xlfn.AGGREGATE(5,6,$BR$3:$BR1966),$BR$3:$BR$2000,CR$3:CR$2000,1,1))/_xlfn.XLOOKUP($BR15,$BR$3:$BR$2000,$BR$3:$BR$2000,1,1), 1)))</f>
        <v>#N/A</v>
      </c>
      <c r="CU15" t="e">
        <f t="shared" si="48"/>
        <v>#N/A</v>
      </c>
      <c r="CV15" t="e" cm="1">
        <f t="array" ref="CV15">IFERROR(IF(OR(ISNA($A15),$AC15&lt;100,INDEX(International!O$3:O$2000,_xlfn.XMATCH(100,International!O$3:O$2000,1,1)+$BR15)=""),NA(),INDEX(International!O$3:O$2000,_xlfn.XMATCH(100,International!O$3:O$2000,1,1)+$BR15)), NA())</f>
        <v>#N/A</v>
      </c>
      <c r="CW15" t="e">
        <f t="shared" si="11"/>
        <v>#N/A</v>
      </c>
      <c r="CX15" t="e">
        <f>IF(OR(ISNA($A15),$AC15&lt;100),NA(),IF($BR15=0,0,FLOOR((CV15-_xlfn.XLOOKUP(_xlfn.AGGREGATE(5,6,$BR$3:$BR1966),$BR$3:$BR$2000,CV$3:CV$2000,1,1))/_xlfn.XLOOKUP($BR15,$BR$3:$BR$2000,$BR$3:$BR$2000,1,1), 1)))</f>
        <v>#N/A</v>
      </c>
      <c r="CY15" t="e">
        <f t="shared" si="49"/>
        <v>#N/A</v>
      </c>
      <c r="CZ15" t="e" cm="1">
        <f t="array" ref="CZ15">IFERROR(IF(OR(ISNA($A15),$AC15&lt;100,INDEX(International!R$3:R$2000,_xlfn.XMATCH(100,International!R$3:R$2000,1,1)+$BR15)=""),NA(),INDEX(International!R$3:R$2000,_xlfn.XMATCH(100,International!R$3:R$2000,1,1)+$BR15)), NA())</f>
        <v>#N/A</v>
      </c>
      <c r="DA15" t="e">
        <f t="shared" si="12"/>
        <v>#N/A</v>
      </c>
      <c r="DB15" t="e">
        <f>IF(OR(ISNA($A15),$AC15&lt;100),NA(),IF($BR15=0,0,FLOOR((CZ15-_xlfn.XLOOKUP(_xlfn.AGGREGATE(5,6,$BR$3:$BR1966),$BR$3:$BR$2000,CZ$3:CZ$2000,1,1))/_xlfn.XLOOKUP($BR15,$BR$3:$BR$2000,$BR$3:$BR$2000,1,1), 1)))</f>
        <v>#N/A</v>
      </c>
      <c r="DC15" t="e">
        <f t="shared" si="50"/>
        <v>#N/A</v>
      </c>
      <c r="DD15" t="e" cm="1">
        <f t="array" ref="DD15">IFERROR(IF(OR(ISNA($A15),$AC15&lt;100,INDEX(International!U$3:U$2000,_xlfn.XMATCH(100,International!U$3:U$2000,1,1)+$BR15)=""),NA(),INDEX(International!U$3:U$2000,_xlfn.XMATCH(100,International!U$3:U$2000,1,1)+$BR15)), NA())</f>
        <v>#N/A</v>
      </c>
      <c r="DE15" t="e">
        <f t="shared" si="13"/>
        <v>#N/A</v>
      </c>
      <c r="DF15" t="e">
        <f>IF(OR(ISNA($A15),$AC15&lt;100),NA(),IF($BR15=0,0,FLOOR((DD15-_xlfn.XLOOKUP(_xlfn.AGGREGATE(5,6,$BR$3:$BR1966),$BR$3:$BR$2000,DD$3:DD$2000,1,1))/_xlfn.XLOOKUP($BR15,$BR$3:$BR$2000,$BR$3:$BR$2000,1,1), 1)))</f>
        <v>#N/A</v>
      </c>
      <c r="DG15" t="e">
        <f t="shared" si="51"/>
        <v>#N/A</v>
      </c>
      <c r="DH15" t="e" cm="1">
        <f t="array" ref="DH15">IFERROR(IF(OR(ISNA($A15),$AC15&lt;100,INDEX(International!X$3:X$2000,_xlfn.XMATCH(100,International!X$3:X$2000,1,1)+$BR15)=""),NA(),INDEX(International!X$3:X$2000,_xlfn.XMATCH(100,International!X$3:X$2000,1,1)+$BR15)), NA())</f>
        <v>#N/A</v>
      </c>
      <c r="DI15" t="e">
        <f t="shared" si="14"/>
        <v>#N/A</v>
      </c>
      <c r="DJ15" t="e">
        <f>IF(OR(ISNA($A15),$AC15&lt;100),NA(),IF($BR15=0,0,FLOOR((DH15-_xlfn.XLOOKUP(_xlfn.AGGREGATE(5,6,$BR$3:$BR1966),$BR$3:$BR$2000,DH$3:DH$2000,1,1))/_xlfn.XLOOKUP($BR15,$BR$3:$BR$2000,$BR$3:$BR$2000,1,1), 1)))</f>
        <v>#N/A</v>
      </c>
      <c r="DK15" t="e">
        <f t="shared" si="52"/>
        <v>#N/A</v>
      </c>
      <c r="DL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14+1,DL14+1,NA())))</f>
        <v>12</v>
      </c>
      <c r="DM15" t="e" cm="1">
        <f t="array" ref="DM15">IFERROR(IF(ISNA($A15),NA(),INDEX(B$3:B$2000,_xlfn.XMATCH(Configuration!$B$12,B$3:B$2000,1,1)+$DL15)-0), NA())</f>
        <v>#N/A</v>
      </c>
      <c r="DN15" cm="1">
        <f t="array" ref="DN15">IFERROR(IF(ISNA($A15),NA(),INDEX(E$3:E$2000,_xlfn.XMATCH(Configuration!$B$12,E$3:E$2000,1,1)+$DL15)-0), NA())</f>
        <v>1219</v>
      </c>
      <c r="DO15" t="e" cm="1">
        <f t="array" ref="DO15">IFERROR(IF(ISNA($A15),NA(),INDEX(H$3:H$2000,_xlfn.XMATCH(Configuration!$B$12,H$3:H$2000,1,1)+$DL15)-0), NA())</f>
        <v>#N/A</v>
      </c>
      <c r="DP15" cm="1">
        <f t="array" ref="DP15">IFERROR(IF(ISNA($A15),NA(),INDEX(K$3:K$2000,_xlfn.XMATCH(Configuration!$B$12,K$3:K$2000,1,1)+$DL15)-0), NA())</f>
        <v>396</v>
      </c>
      <c r="DQ15" cm="1">
        <f t="array" ref="DQ15">IFERROR(IF(ISNA($A15),NA(),INDEX(N$3:N$2000,_xlfn.XMATCH(Configuration!$B$12,N$3:N$2000,1,1)+$DL15)-0), NA())</f>
        <v>743</v>
      </c>
      <c r="DR15" t="e" cm="1">
        <f t="array" ref="DR15">IFERROR(IF(ISNA($A15),NA(),INDEX(Q$3:Q$2000,_xlfn.XMATCH(Configuration!$B$12,Q$3:Q$2000,1,1)+$DL15)-0), NA())</f>
        <v>#N/A</v>
      </c>
      <c r="DS15" cm="1">
        <f t="array" ref="DS15">IFERROR(IF(ISNA($A15),NA(),INDEX(T$3:T$2000,_xlfn.XMATCH(Configuration!$B$12,T$3:T$2000,1,1)+$DL15)-0), NA())</f>
        <v>422</v>
      </c>
      <c r="DT15" cm="1">
        <f t="array" ref="DT15">IFERROR(IF(ISNA($A15),NA(),INDEX(W$3:W$2000,_xlfn.XMATCH(Configuration!$B$12,W$3:W$2000,1,1)+$DL15)-0), NA())</f>
        <v>821</v>
      </c>
    </row>
    <row r="16" spans="1:124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15"/>
        <v>16</v>
      </c>
      <c r="AD16">
        <f t="shared" si="16"/>
        <v>3</v>
      </c>
      <c r="AE16">
        <f t="shared" si="17"/>
        <v>1</v>
      </c>
      <c r="AF16" s="5">
        <f t="shared" si="18"/>
        <v>0.5</v>
      </c>
      <c r="AG16">
        <f t="shared" si="19"/>
        <v>12</v>
      </c>
      <c r="AH16">
        <f t="shared" si="20"/>
        <v>12</v>
      </c>
      <c r="AI16">
        <f t="shared" si="21"/>
        <v>0</v>
      </c>
      <c r="AJ16">
        <f t="shared" si="22"/>
        <v>0</v>
      </c>
      <c r="AK16">
        <f t="shared" si="23"/>
        <v>12</v>
      </c>
      <c r="AL16" s="2">
        <f t="shared" si="24"/>
        <v>0.25</v>
      </c>
      <c r="AM16" s="2">
        <f t="shared" si="25"/>
        <v>0.75</v>
      </c>
      <c r="AN16" s="2">
        <f t="shared" si="26"/>
        <v>0</v>
      </c>
      <c r="AO16" s="2">
        <f t="shared" si="27"/>
        <v>0.25</v>
      </c>
      <c r="AP16" s="2">
        <f t="shared" si="28"/>
        <v>6.25E-2</v>
      </c>
      <c r="AQ16" s="2">
        <f t="shared" si="29"/>
        <v>0.125</v>
      </c>
      <c r="AR16" s="2">
        <f t="shared" si="30"/>
        <v>0.3125</v>
      </c>
      <c r="AS16" s="2">
        <f t="shared" si="31"/>
        <v>0</v>
      </c>
      <c r="AT16" s="2">
        <f t="shared" si="32"/>
        <v>0</v>
      </c>
      <c r="AU16" s="2">
        <f t="shared" si="33"/>
        <v>0.25</v>
      </c>
      <c r="AV16" s="3">
        <f t="shared" ca="1" si="34"/>
        <v>1</v>
      </c>
      <c r="AW16" s="2">
        <f t="shared" si="35"/>
        <v>6.6666666666666666E-2</v>
      </c>
      <c r="AX16" s="2">
        <f t="shared" si="36"/>
        <v>-0.5</v>
      </c>
      <c r="AY16">
        <f t="shared" si="37"/>
        <v>25</v>
      </c>
      <c r="AZ16">
        <f t="shared" si="38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9"/>
        <v>#N/A</v>
      </c>
      <c r="BS16" t="e">
        <f t="shared" si="0"/>
        <v>#N/A</v>
      </c>
      <c r="BT16" t="e">
        <f t="shared" si="1"/>
        <v>#N/A</v>
      </c>
      <c r="BU16" t="e">
        <f t="shared" si="2"/>
        <v>#N/A</v>
      </c>
      <c r="BV16" t="e">
        <f t="shared" si="3"/>
        <v>#N/A</v>
      </c>
      <c r="BW16" t="e">
        <f t="shared" si="4"/>
        <v>#N/A</v>
      </c>
      <c r="BX16" t="e">
        <f t="shared" si="40"/>
        <v>#N/A</v>
      </c>
      <c r="BY16" t="e">
        <f t="shared" si="41"/>
        <v>#N/A</v>
      </c>
      <c r="BZ16" t="e">
        <f t="shared" si="42"/>
        <v>#N/A</v>
      </c>
      <c r="CA16" t="e">
        <f t="shared" si="43"/>
        <v>#N/A</v>
      </c>
      <c r="CB16" t="e">
        <f t="shared" si="5"/>
        <v>#N/A</v>
      </c>
      <c r="CC16" t="e">
        <f t="shared" si="6"/>
        <v>#N/A</v>
      </c>
      <c r="CD16" t="e">
        <f>IF(OR(ISNA($A16),$AC16&lt;100),NA(),IF($BR16=0,0,FLOOR((CB16-_xlfn.XLOOKUP(_xlfn.AGGREGATE(5,6,$BR$3:$BR1967),$BR$3:$BR$2000,CB$3:CB$2000,1,1))/_xlfn.XLOOKUP($BR16,$BR$3:$BR$2000,$BR$3:$BR$2000,1,1), 1)))</f>
        <v>#N/A</v>
      </c>
      <c r="CE16" t="e">
        <f t="shared" si="44"/>
        <v>#N/A</v>
      </c>
      <c r="CF16" t="e" cm="1">
        <f t="array" ref="CF16">IFERROR(IF(OR(ISNA($A16),$AC16&lt;100,INDEX(International!C$3:C$2000,_xlfn.XMATCH(100,International!C$3:C$2000,1,1)+$BR16)=""),NA(),INDEX(International!C$3:C$2000,_xlfn.XMATCH(100,International!C$3:C$2000,1,1)+$BR16)), NA())</f>
        <v>#N/A</v>
      </c>
      <c r="CG16" t="e">
        <f t="shared" si="7"/>
        <v>#N/A</v>
      </c>
      <c r="CH16" t="e">
        <f>IF(OR(ISNA($A16),$AC16&lt;100),NA(),IF($BR16=0,0,FLOOR((CF16-_xlfn.XLOOKUP(_xlfn.AGGREGATE(5,6,$BR$3:$BR1967),$BR$3:$BR$2000,CF$3:CF$2000,1,1))/_xlfn.XLOOKUP($BR16,$BR$3:$BR$2000,$BR$3:$BR$2000,1,1), 1)))</f>
        <v>#N/A</v>
      </c>
      <c r="CI16" t="e">
        <f t="shared" si="45"/>
        <v>#N/A</v>
      </c>
      <c r="CJ16" t="e" cm="1">
        <f t="array" ref="CJ16">IFERROR(IF(OR(ISNA($A16),$AC16&lt;100,INDEX(International!F$3:F$2000,_xlfn.XMATCH(100,International!F$3:F$2000,1,1)+$BR16)=""),NA(),INDEX(International!F$3:F$2000,_xlfn.XMATCH(100,International!F$3:F$2000,1,1)+$BR16)), NA())</f>
        <v>#N/A</v>
      </c>
      <c r="CK16" t="e">
        <f t="shared" si="8"/>
        <v>#N/A</v>
      </c>
      <c r="CL16" t="e">
        <f>IF(OR(ISNA($A16),$AC16&lt;100),NA(),IF($BR16=0,0,FLOOR((CJ16-_xlfn.XLOOKUP(_xlfn.AGGREGATE(5,6,$BR$3:$BR1967),$BR$3:$BR$2000,CJ$3:CJ$2000,1,1))/_xlfn.XLOOKUP($BR16,$BR$3:$BR$2000,$BR$3:$BR$2000,1,1), 1)))</f>
        <v>#N/A</v>
      </c>
      <c r="CM16" t="e">
        <f t="shared" si="46"/>
        <v>#N/A</v>
      </c>
      <c r="CN16" t="e" cm="1">
        <f t="array" ref="CN16">IFERROR(IF(OR(ISNA($A16),$AC16&lt;100,INDEX(International!I$3:I$2000,_xlfn.XMATCH(100,International!I$3:I$2000,1,1)+$BR16)=""),NA(),INDEX(International!I$3:I$2000,_xlfn.XMATCH(100,International!I$3:I$2000,1,1)+$BR16)), NA())</f>
        <v>#N/A</v>
      </c>
      <c r="CO16" t="e">
        <f t="shared" si="9"/>
        <v>#N/A</v>
      </c>
      <c r="CP16" t="e">
        <f>IF(OR(ISNA($A16),$AC16&lt;100),NA(),IF($BR16=0,0,FLOOR((CN16-_xlfn.XLOOKUP(_xlfn.AGGREGATE(5,6,$BR$3:$BR1967),$BR$3:$BR$2000,CN$3:CN$2000,1,1))/_xlfn.XLOOKUP($BR16,$BR$3:$BR$2000,$BR$3:$BR$2000,1,1), 1)))</f>
        <v>#N/A</v>
      </c>
      <c r="CQ16" t="e">
        <f t="shared" si="47"/>
        <v>#N/A</v>
      </c>
      <c r="CR16" t="e" cm="1">
        <f t="array" ref="CR16">IFERROR(IF(OR(ISNA($A16),$AC16&lt;100,INDEX(International!L$3:L$2000,_xlfn.XMATCH(100,International!L$3:L$2000,1,1)+$BR16)=""),NA(),INDEX(International!L$3:L$2000,_xlfn.XMATCH(100,International!L$3:L$2000,1,1)+$BR16)), NA())</f>
        <v>#N/A</v>
      </c>
      <c r="CS16" t="e">
        <f t="shared" si="10"/>
        <v>#N/A</v>
      </c>
      <c r="CT16" t="e">
        <f>IF(OR(ISNA($A16),$AC16&lt;100),NA(),IF($BR16=0,0,FLOOR((CR16-_xlfn.XLOOKUP(_xlfn.AGGREGATE(5,6,$BR$3:$BR1967),$BR$3:$BR$2000,CR$3:CR$2000,1,1))/_xlfn.XLOOKUP($BR16,$BR$3:$BR$2000,$BR$3:$BR$2000,1,1), 1)))</f>
        <v>#N/A</v>
      </c>
      <c r="CU16" t="e">
        <f t="shared" si="48"/>
        <v>#N/A</v>
      </c>
      <c r="CV16" t="e" cm="1">
        <f t="array" ref="CV16">IFERROR(IF(OR(ISNA($A16),$AC16&lt;100,INDEX(International!O$3:O$2000,_xlfn.XMATCH(100,International!O$3:O$2000,1,1)+$BR16)=""),NA(),INDEX(International!O$3:O$2000,_xlfn.XMATCH(100,International!O$3:O$2000,1,1)+$BR16)), NA())</f>
        <v>#N/A</v>
      </c>
      <c r="CW16" t="e">
        <f t="shared" si="11"/>
        <v>#N/A</v>
      </c>
      <c r="CX16" t="e">
        <f>IF(OR(ISNA($A16),$AC16&lt;100),NA(),IF($BR16=0,0,FLOOR((CV16-_xlfn.XLOOKUP(_xlfn.AGGREGATE(5,6,$BR$3:$BR1967),$BR$3:$BR$2000,CV$3:CV$2000,1,1))/_xlfn.XLOOKUP($BR16,$BR$3:$BR$2000,$BR$3:$BR$2000,1,1), 1)))</f>
        <v>#N/A</v>
      </c>
      <c r="CY16" t="e">
        <f t="shared" si="49"/>
        <v>#N/A</v>
      </c>
      <c r="CZ16" t="e" cm="1">
        <f t="array" ref="CZ16">IFERROR(IF(OR(ISNA($A16),$AC16&lt;100,INDEX(International!R$3:R$2000,_xlfn.XMATCH(100,International!R$3:R$2000,1,1)+$BR16)=""),NA(),INDEX(International!R$3:R$2000,_xlfn.XMATCH(100,International!R$3:R$2000,1,1)+$BR16)), NA())</f>
        <v>#N/A</v>
      </c>
      <c r="DA16" t="e">
        <f t="shared" si="12"/>
        <v>#N/A</v>
      </c>
      <c r="DB16" t="e">
        <f>IF(OR(ISNA($A16),$AC16&lt;100),NA(),IF($BR16=0,0,FLOOR((CZ16-_xlfn.XLOOKUP(_xlfn.AGGREGATE(5,6,$BR$3:$BR1967),$BR$3:$BR$2000,CZ$3:CZ$2000,1,1))/_xlfn.XLOOKUP($BR16,$BR$3:$BR$2000,$BR$3:$BR$2000,1,1), 1)))</f>
        <v>#N/A</v>
      </c>
      <c r="DC16" t="e">
        <f t="shared" si="50"/>
        <v>#N/A</v>
      </c>
      <c r="DD16" t="e" cm="1">
        <f t="array" ref="DD16">IFERROR(IF(OR(ISNA($A16),$AC16&lt;100,INDEX(International!U$3:U$2000,_xlfn.XMATCH(100,International!U$3:U$2000,1,1)+$BR16)=""),NA(),INDEX(International!U$3:U$2000,_xlfn.XMATCH(100,International!U$3:U$2000,1,1)+$BR16)), NA())</f>
        <v>#N/A</v>
      </c>
      <c r="DE16" t="e">
        <f t="shared" si="13"/>
        <v>#N/A</v>
      </c>
      <c r="DF16" t="e">
        <f>IF(OR(ISNA($A16),$AC16&lt;100),NA(),IF($BR16=0,0,FLOOR((DD16-_xlfn.XLOOKUP(_xlfn.AGGREGATE(5,6,$BR$3:$BR1967),$BR$3:$BR$2000,DD$3:DD$2000,1,1))/_xlfn.XLOOKUP($BR16,$BR$3:$BR$2000,$BR$3:$BR$2000,1,1), 1)))</f>
        <v>#N/A</v>
      </c>
      <c r="DG16" t="e">
        <f t="shared" si="51"/>
        <v>#N/A</v>
      </c>
      <c r="DH16" t="e" cm="1">
        <f t="array" ref="DH16">IFERROR(IF(OR(ISNA($A16),$AC16&lt;100,INDEX(International!X$3:X$2000,_xlfn.XMATCH(100,International!X$3:X$2000,1,1)+$BR16)=""),NA(),INDEX(International!X$3:X$2000,_xlfn.XMATCH(100,International!X$3:X$2000,1,1)+$BR16)), NA())</f>
        <v>#N/A</v>
      </c>
      <c r="DI16" t="e">
        <f t="shared" si="14"/>
        <v>#N/A</v>
      </c>
      <c r="DJ16" t="e">
        <f>IF(OR(ISNA($A16),$AC16&lt;100),NA(),IF($BR16=0,0,FLOOR((DH16-_xlfn.XLOOKUP(_xlfn.AGGREGATE(5,6,$BR$3:$BR1967),$BR$3:$BR$2000,DH$3:DH$2000,1,1))/_xlfn.XLOOKUP($BR16,$BR$3:$BR$2000,$BR$3:$BR$2000,1,1), 1)))</f>
        <v>#N/A</v>
      </c>
      <c r="DK16" t="e">
        <f t="shared" si="52"/>
        <v>#N/A</v>
      </c>
      <c r="DL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15+1,DL15+1,NA())))</f>
        <v>13</v>
      </c>
      <c r="DM16" t="e" cm="1">
        <f t="array" ref="DM16">IFERROR(IF(ISNA($A16),NA(),INDEX(B$3:B$2000,_xlfn.XMATCH(Configuration!$B$12,B$3:B$2000,1,1)+$DL16)-0), NA())</f>
        <v>#N/A</v>
      </c>
      <c r="DN16" cm="1">
        <f t="array" ref="DN16">IFERROR(IF(ISNA($A16),NA(),INDEX(E$3:E$2000,_xlfn.XMATCH(Configuration!$B$12,E$3:E$2000,1,1)+$DL16)-0), NA())</f>
        <v>1405</v>
      </c>
      <c r="DO16" t="e" cm="1">
        <f t="array" ref="DO16">IFERROR(IF(ISNA($A16),NA(),INDEX(H$3:H$2000,_xlfn.XMATCH(Configuration!$B$12,H$3:H$2000,1,1)+$DL16)-0), NA())</f>
        <v>#N/A</v>
      </c>
      <c r="DP16" cm="1">
        <f t="array" ref="DP16">IFERROR(IF(ISNA($A16),NA(),INDEX(K$3:K$2000,_xlfn.XMATCH(Configuration!$B$12,K$3:K$2000,1,1)+$DL16)-0), NA())</f>
        <v>407</v>
      </c>
      <c r="DQ16" cm="1">
        <f t="array" ref="DQ16">IFERROR(IF(ISNA($A16),NA(),INDEX(N$3:N$2000,_xlfn.XMATCH(Configuration!$B$12,N$3:N$2000,1,1)+$DL16)-0), NA())</f>
        <v>781</v>
      </c>
      <c r="DR16" t="e" cm="1">
        <f t="array" ref="DR16">IFERROR(IF(ISNA($A16),NA(),INDEX(Q$3:Q$2000,_xlfn.XMATCH(Configuration!$B$12,Q$3:Q$2000,1,1)+$DL16)-0), NA())</f>
        <v>#N/A</v>
      </c>
      <c r="DS16" cm="1">
        <f t="array" ref="DS16">IFERROR(IF(ISNA($A16),NA(),INDEX(T$3:T$2000,_xlfn.XMATCH(Configuration!$B$12,T$3:T$2000,1,1)+$DL16)-0), NA())</f>
        <v>436</v>
      </c>
      <c r="DT16" cm="1">
        <f t="array" ref="DT16">IFERROR(IF(ISNA($A16),NA(),INDEX(W$3:W$2000,_xlfn.XMATCH(Configuration!$B$12,W$3:W$2000,1,1)+$DL16)-0), NA())</f>
        <v>917</v>
      </c>
    </row>
    <row r="17" spans="1:124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15"/>
        <v>16</v>
      </c>
      <c r="AD17">
        <f t="shared" si="16"/>
        <v>3</v>
      </c>
      <c r="AE17">
        <f t="shared" si="17"/>
        <v>1</v>
      </c>
      <c r="AF17" s="5">
        <f t="shared" si="18"/>
        <v>0</v>
      </c>
      <c r="AG17">
        <f t="shared" si="19"/>
        <v>12</v>
      </c>
      <c r="AH17">
        <f t="shared" si="20"/>
        <v>12</v>
      </c>
      <c r="AI17">
        <f t="shared" si="21"/>
        <v>0</v>
      </c>
      <c r="AJ17">
        <f t="shared" si="22"/>
        <v>0</v>
      </c>
      <c r="AK17">
        <f t="shared" si="23"/>
        <v>12</v>
      </c>
      <c r="AL17" s="2">
        <f t="shared" si="24"/>
        <v>0.25</v>
      </c>
      <c r="AM17" s="2">
        <f t="shared" si="25"/>
        <v>0.75</v>
      </c>
      <c r="AN17" s="2">
        <f t="shared" si="26"/>
        <v>0</v>
      </c>
      <c r="AO17" s="2">
        <f t="shared" si="27"/>
        <v>0.25</v>
      </c>
      <c r="AP17" s="2">
        <f t="shared" si="28"/>
        <v>6.25E-2</v>
      </c>
      <c r="AQ17" s="2">
        <f t="shared" si="29"/>
        <v>0.125</v>
      </c>
      <c r="AR17" s="2">
        <f t="shared" si="30"/>
        <v>0.3125</v>
      </c>
      <c r="AS17" s="2">
        <f t="shared" si="31"/>
        <v>0</v>
      </c>
      <c r="AT17" s="2">
        <f t="shared" si="32"/>
        <v>0</v>
      </c>
      <c r="AU17" s="2">
        <f t="shared" si="33"/>
        <v>0.25</v>
      </c>
      <c r="AV17" s="3">
        <f t="shared" ca="1" si="34"/>
        <v>0.8571428571428571</v>
      </c>
      <c r="AW17" s="2">
        <f t="shared" si="35"/>
        <v>0</v>
      </c>
      <c r="AX17" s="2">
        <f t="shared" si="36"/>
        <v>-1</v>
      </c>
      <c r="AY17">
        <f t="shared" si="37"/>
        <v>24</v>
      </c>
      <c r="AZ17">
        <f t="shared" si="38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9"/>
        <v>#N/A</v>
      </c>
      <c r="BS17" t="e">
        <f t="shared" si="0"/>
        <v>#N/A</v>
      </c>
      <c r="BT17" t="e">
        <f t="shared" si="1"/>
        <v>#N/A</v>
      </c>
      <c r="BU17" t="e">
        <f t="shared" si="2"/>
        <v>#N/A</v>
      </c>
      <c r="BV17" t="e">
        <f t="shared" si="3"/>
        <v>#N/A</v>
      </c>
      <c r="BW17" t="e">
        <f t="shared" si="4"/>
        <v>#N/A</v>
      </c>
      <c r="BX17" t="e">
        <f t="shared" si="40"/>
        <v>#N/A</v>
      </c>
      <c r="BY17" t="e">
        <f t="shared" si="41"/>
        <v>#N/A</v>
      </c>
      <c r="BZ17" t="e">
        <f t="shared" si="42"/>
        <v>#N/A</v>
      </c>
      <c r="CA17" t="e">
        <f t="shared" si="43"/>
        <v>#N/A</v>
      </c>
      <c r="CB17" t="e">
        <f t="shared" si="5"/>
        <v>#N/A</v>
      </c>
      <c r="CC17" t="e">
        <f t="shared" si="6"/>
        <v>#N/A</v>
      </c>
      <c r="CD17" t="e">
        <f>IF(OR(ISNA($A17),$AC17&lt;100),NA(),IF($BR17=0,0,FLOOR((CB17-_xlfn.XLOOKUP(_xlfn.AGGREGATE(5,6,$BR$3:$BR1968),$BR$3:$BR$2000,CB$3:CB$2000,1,1))/_xlfn.XLOOKUP($BR17,$BR$3:$BR$2000,$BR$3:$BR$2000,1,1), 1)))</f>
        <v>#N/A</v>
      </c>
      <c r="CE17" t="e">
        <f t="shared" si="44"/>
        <v>#N/A</v>
      </c>
      <c r="CF17" t="e" cm="1">
        <f t="array" ref="CF17">IFERROR(IF(OR(ISNA($A17),$AC17&lt;100,INDEX(International!C$3:C$2000,_xlfn.XMATCH(100,International!C$3:C$2000,1,1)+$BR17)=""),NA(),INDEX(International!C$3:C$2000,_xlfn.XMATCH(100,International!C$3:C$2000,1,1)+$BR17)), NA())</f>
        <v>#N/A</v>
      </c>
      <c r="CG17" t="e">
        <f t="shared" si="7"/>
        <v>#N/A</v>
      </c>
      <c r="CH17" t="e">
        <f>IF(OR(ISNA($A17),$AC17&lt;100),NA(),IF($BR17=0,0,FLOOR((CF17-_xlfn.XLOOKUP(_xlfn.AGGREGATE(5,6,$BR$3:$BR1968),$BR$3:$BR$2000,CF$3:CF$2000,1,1))/_xlfn.XLOOKUP($BR17,$BR$3:$BR$2000,$BR$3:$BR$2000,1,1), 1)))</f>
        <v>#N/A</v>
      </c>
      <c r="CI17" t="e">
        <f t="shared" si="45"/>
        <v>#N/A</v>
      </c>
      <c r="CJ17" t="e" cm="1">
        <f t="array" ref="CJ17">IFERROR(IF(OR(ISNA($A17),$AC17&lt;100,INDEX(International!F$3:F$2000,_xlfn.XMATCH(100,International!F$3:F$2000,1,1)+$BR17)=""),NA(),INDEX(International!F$3:F$2000,_xlfn.XMATCH(100,International!F$3:F$2000,1,1)+$BR17)), NA())</f>
        <v>#N/A</v>
      </c>
      <c r="CK17" t="e">
        <f t="shared" si="8"/>
        <v>#N/A</v>
      </c>
      <c r="CL17" t="e">
        <f>IF(OR(ISNA($A17),$AC17&lt;100),NA(),IF($BR17=0,0,FLOOR((CJ17-_xlfn.XLOOKUP(_xlfn.AGGREGATE(5,6,$BR$3:$BR1968),$BR$3:$BR$2000,CJ$3:CJ$2000,1,1))/_xlfn.XLOOKUP($BR17,$BR$3:$BR$2000,$BR$3:$BR$2000,1,1), 1)))</f>
        <v>#N/A</v>
      </c>
      <c r="CM17" t="e">
        <f t="shared" si="46"/>
        <v>#N/A</v>
      </c>
      <c r="CN17" t="e" cm="1">
        <f t="array" ref="CN17">IFERROR(IF(OR(ISNA($A17),$AC17&lt;100,INDEX(International!I$3:I$2000,_xlfn.XMATCH(100,International!I$3:I$2000,1,1)+$BR17)=""),NA(),INDEX(International!I$3:I$2000,_xlfn.XMATCH(100,International!I$3:I$2000,1,1)+$BR17)), NA())</f>
        <v>#N/A</v>
      </c>
      <c r="CO17" t="e">
        <f t="shared" si="9"/>
        <v>#N/A</v>
      </c>
      <c r="CP17" t="e">
        <f>IF(OR(ISNA($A17),$AC17&lt;100),NA(),IF($BR17=0,0,FLOOR((CN17-_xlfn.XLOOKUP(_xlfn.AGGREGATE(5,6,$BR$3:$BR1968),$BR$3:$BR$2000,CN$3:CN$2000,1,1))/_xlfn.XLOOKUP($BR17,$BR$3:$BR$2000,$BR$3:$BR$2000,1,1), 1)))</f>
        <v>#N/A</v>
      </c>
      <c r="CQ17" t="e">
        <f t="shared" si="47"/>
        <v>#N/A</v>
      </c>
      <c r="CR17" t="e" cm="1">
        <f t="array" ref="CR17">IFERROR(IF(OR(ISNA($A17),$AC17&lt;100,INDEX(International!L$3:L$2000,_xlfn.XMATCH(100,International!L$3:L$2000,1,1)+$BR17)=""),NA(),INDEX(International!L$3:L$2000,_xlfn.XMATCH(100,International!L$3:L$2000,1,1)+$BR17)), NA())</f>
        <v>#N/A</v>
      </c>
      <c r="CS17" t="e">
        <f t="shared" si="10"/>
        <v>#N/A</v>
      </c>
      <c r="CT17" t="e">
        <f>IF(OR(ISNA($A17),$AC17&lt;100),NA(),IF($BR17=0,0,FLOOR((CR17-_xlfn.XLOOKUP(_xlfn.AGGREGATE(5,6,$BR$3:$BR1968),$BR$3:$BR$2000,CR$3:CR$2000,1,1))/_xlfn.XLOOKUP($BR17,$BR$3:$BR$2000,$BR$3:$BR$2000,1,1), 1)))</f>
        <v>#N/A</v>
      </c>
      <c r="CU17" t="e">
        <f t="shared" si="48"/>
        <v>#N/A</v>
      </c>
      <c r="CV17" t="e" cm="1">
        <f t="array" ref="CV17">IFERROR(IF(OR(ISNA($A17),$AC17&lt;100,INDEX(International!O$3:O$2000,_xlfn.XMATCH(100,International!O$3:O$2000,1,1)+$BR17)=""),NA(),INDEX(International!O$3:O$2000,_xlfn.XMATCH(100,International!O$3:O$2000,1,1)+$BR17)), NA())</f>
        <v>#N/A</v>
      </c>
      <c r="CW17" t="e">
        <f t="shared" si="11"/>
        <v>#N/A</v>
      </c>
      <c r="CX17" t="e">
        <f>IF(OR(ISNA($A17),$AC17&lt;100),NA(),IF($BR17=0,0,FLOOR((CV17-_xlfn.XLOOKUP(_xlfn.AGGREGATE(5,6,$BR$3:$BR1968),$BR$3:$BR$2000,CV$3:CV$2000,1,1))/_xlfn.XLOOKUP($BR17,$BR$3:$BR$2000,$BR$3:$BR$2000,1,1), 1)))</f>
        <v>#N/A</v>
      </c>
      <c r="CY17" t="e">
        <f t="shared" si="49"/>
        <v>#N/A</v>
      </c>
      <c r="CZ17" t="e" cm="1">
        <f t="array" ref="CZ17">IFERROR(IF(OR(ISNA($A17),$AC17&lt;100,INDEX(International!R$3:R$2000,_xlfn.XMATCH(100,International!R$3:R$2000,1,1)+$BR17)=""),NA(),INDEX(International!R$3:R$2000,_xlfn.XMATCH(100,International!R$3:R$2000,1,1)+$BR17)), NA())</f>
        <v>#N/A</v>
      </c>
      <c r="DA17" t="e">
        <f t="shared" si="12"/>
        <v>#N/A</v>
      </c>
      <c r="DB17" t="e">
        <f>IF(OR(ISNA($A17),$AC17&lt;100),NA(),IF($BR17=0,0,FLOOR((CZ17-_xlfn.XLOOKUP(_xlfn.AGGREGATE(5,6,$BR$3:$BR1968),$BR$3:$BR$2000,CZ$3:CZ$2000,1,1))/_xlfn.XLOOKUP($BR17,$BR$3:$BR$2000,$BR$3:$BR$2000,1,1), 1)))</f>
        <v>#N/A</v>
      </c>
      <c r="DC17" t="e">
        <f t="shared" si="50"/>
        <v>#N/A</v>
      </c>
      <c r="DD17" t="e" cm="1">
        <f t="array" ref="DD17">IFERROR(IF(OR(ISNA($A17),$AC17&lt;100,INDEX(International!U$3:U$2000,_xlfn.XMATCH(100,International!U$3:U$2000,1,1)+$BR17)=""),NA(),INDEX(International!U$3:U$2000,_xlfn.XMATCH(100,International!U$3:U$2000,1,1)+$BR17)), NA())</f>
        <v>#N/A</v>
      </c>
      <c r="DE17" t="e">
        <f t="shared" si="13"/>
        <v>#N/A</v>
      </c>
      <c r="DF17" t="e">
        <f>IF(OR(ISNA($A17),$AC17&lt;100),NA(),IF($BR17=0,0,FLOOR((DD17-_xlfn.XLOOKUP(_xlfn.AGGREGATE(5,6,$BR$3:$BR1968),$BR$3:$BR$2000,DD$3:DD$2000,1,1))/_xlfn.XLOOKUP($BR17,$BR$3:$BR$2000,$BR$3:$BR$2000,1,1), 1)))</f>
        <v>#N/A</v>
      </c>
      <c r="DG17" t="e">
        <f t="shared" si="51"/>
        <v>#N/A</v>
      </c>
      <c r="DH17" t="e" cm="1">
        <f t="array" ref="DH17">IFERROR(IF(OR(ISNA($A17),$AC17&lt;100,INDEX(International!X$3:X$2000,_xlfn.XMATCH(100,International!X$3:X$2000,1,1)+$BR17)=""),NA(),INDEX(International!X$3:X$2000,_xlfn.XMATCH(100,International!X$3:X$2000,1,1)+$BR17)), NA())</f>
        <v>#N/A</v>
      </c>
      <c r="DI17" t="e">
        <f t="shared" si="14"/>
        <v>#N/A</v>
      </c>
      <c r="DJ17" t="e">
        <f>IF(OR(ISNA($A17),$AC17&lt;100),NA(),IF($BR17=0,0,FLOOR((DH17-_xlfn.XLOOKUP(_xlfn.AGGREGATE(5,6,$BR$3:$BR1968),$BR$3:$BR$2000,DH$3:DH$2000,1,1))/_xlfn.XLOOKUP($BR17,$BR$3:$BR$2000,$BR$3:$BR$2000,1,1), 1)))</f>
        <v>#N/A</v>
      </c>
      <c r="DK17" t="e">
        <f t="shared" si="52"/>
        <v>#N/A</v>
      </c>
      <c r="DL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16+1,DL16+1,NA())))</f>
        <v>14</v>
      </c>
      <c r="DM17" t="e" cm="1">
        <f t="array" ref="DM17">IFERROR(IF(ISNA($A17),NA(),INDEX(B$3:B$2000,_xlfn.XMATCH(Configuration!$B$12,B$3:B$2000,1,1)+$DL17)-0), NA())</f>
        <v>#N/A</v>
      </c>
      <c r="DN17" cm="1">
        <f t="array" ref="DN17">IFERROR(IF(ISNA($A17),NA(),INDEX(E$3:E$2000,_xlfn.XMATCH(Configuration!$B$12,E$3:E$2000,1,1)+$DL17)-0), NA())</f>
        <v>1617</v>
      </c>
      <c r="DO17" cm="1">
        <f t="array" ref="DO17">IFERROR(IF(ISNA($A17),NA(),INDEX(H$3:H$2000,_xlfn.XMATCH(Configuration!$B$12,H$3:H$2000,1,1)+$DL17)-0), NA())</f>
        <v>0</v>
      </c>
      <c r="DP17" cm="1">
        <f t="array" ref="DP17">IFERROR(IF(ISNA($A17),NA(),INDEX(K$3:K$2000,_xlfn.XMATCH(Configuration!$B$12,K$3:K$2000,1,1)+$DL17)-0), NA())</f>
        <v>409</v>
      </c>
      <c r="DQ17" cm="1">
        <f t="array" ref="DQ17">IFERROR(IF(ISNA($A17),NA(),INDEX(N$3:N$2000,_xlfn.XMATCH(Configuration!$B$12,N$3:N$2000,1,1)+$DL17)-0), NA())</f>
        <v>835</v>
      </c>
      <c r="DR17" t="e" cm="1">
        <f t="array" ref="DR17">IFERROR(IF(ISNA($A17),NA(),INDEX(Q$3:Q$2000,_xlfn.XMATCH(Configuration!$B$12,Q$3:Q$2000,1,1)+$DL17)-0), NA())</f>
        <v>#N/A</v>
      </c>
      <c r="DS17" cm="1">
        <f t="array" ref="DS17">IFERROR(IF(ISNA($A17),NA(),INDEX(T$3:T$2000,_xlfn.XMATCH(Configuration!$B$12,T$3:T$2000,1,1)+$DL17)-0), NA())</f>
        <v>453</v>
      </c>
      <c r="DT17" cm="1">
        <f t="array" ref="DT17">IFERROR(IF(ISNA($A17),NA(),INDEX(W$3:W$2000,_xlfn.XMATCH(Configuration!$B$12,W$3:W$2000,1,1)+$DL17)-0), NA())</f>
        <v>968</v>
      </c>
    </row>
    <row r="18" spans="1:124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15"/>
        <v>16</v>
      </c>
      <c r="AD18">
        <f t="shared" si="16"/>
        <v>3</v>
      </c>
      <c r="AE18">
        <f t="shared" si="17"/>
        <v>2</v>
      </c>
      <c r="AF18" s="5">
        <f t="shared" si="18"/>
        <v>0</v>
      </c>
      <c r="AG18">
        <f t="shared" si="19"/>
        <v>11</v>
      </c>
      <c r="AH18">
        <f t="shared" si="20"/>
        <v>12</v>
      </c>
      <c r="AI18">
        <f t="shared" si="21"/>
        <v>0</v>
      </c>
      <c r="AJ18">
        <f t="shared" si="22"/>
        <v>0</v>
      </c>
      <c r="AK18">
        <f t="shared" si="23"/>
        <v>12</v>
      </c>
      <c r="AL18" s="2">
        <f t="shared" si="24"/>
        <v>0.4</v>
      </c>
      <c r="AM18" s="2">
        <f t="shared" si="25"/>
        <v>0.6</v>
      </c>
      <c r="AN18" s="2">
        <f t="shared" si="26"/>
        <v>0</v>
      </c>
      <c r="AO18" s="2">
        <f t="shared" si="27"/>
        <v>0.25</v>
      </c>
      <c r="AP18" s="2">
        <f t="shared" si="28"/>
        <v>6.25E-2</v>
      </c>
      <c r="AQ18" s="2">
        <f t="shared" si="29"/>
        <v>0.125</v>
      </c>
      <c r="AR18" s="2">
        <f t="shared" si="30"/>
        <v>0.3125</v>
      </c>
      <c r="AS18" s="2">
        <f t="shared" si="31"/>
        <v>0</v>
      </c>
      <c r="AT18" s="2">
        <f t="shared" si="32"/>
        <v>0</v>
      </c>
      <c r="AU18" s="2">
        <f t="shared" si="33"/>
        <v>0.25</v>
      </c>
      <c r="AV18" s="3">
        <f t="shared" ca="1" si="34"/>
        <v>0.8571428571428571</v>
      </c>
      <c r="AW18" s="2">
        <f t="shared" si="35"/>
        <v>0</v>
      </c>
      <c r="AX18" s="2">
        <f t="shared" si="36"/>
        <v>0</v>
      </c>
      <c r="AY18">
        <f t="shared" si="37"/>
        <v>23</v>
      </c>
      <c r="AZ18">
        <f t="shared" si="38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9"/>
        <v>#N/A</v>
      </c>
      <c r="BS18" t="e">
        <f t="shared" si="0"/>
        <v>#N/A</v>
      </c>
      <c r="BT18" t="e">
        <f t="shared" si="1"/>
        <v>#N/A</v>
      </c>
      <c r="BU18" t="e">
        <f t="shared" si="2"/>
        <v>#N/A</v>
      </c>
      <c r="BV18" t="e">
        <f t="shared" si="3"/>
        <v>#N/A</v>
      </c>
      <c r="BW18" t="e">
        <f t="shared" si="4"/>
        <v>#N/A</v>
      </c>
      <c r="BX18" t="e">
        <f t="shared" si="40"/>
        <v>#N/A</v>
      </c>
      <c r="BY18" t="e">
        <f t="shared" si="41"/>
        <v>#N/A</v>
      </c>
      <c r="BZ18" t="e">
        <f t="shared" si="42"/>
        <v>#N/A</v>
      </c>
      <c r="CA18" t="e">
        <f t="shared" si="43"/>
        <v>#N/A</v>
      </c>
      <c r="CB18" t="e">
        <f t="shared" si="5"/>
        <v>#N/A</v>
      </c>
      <c r="CC18" t="e">
        <f t="shared" si="6"/>
        <v>#N/A</v>
      </c>
      <c r="CD18" t="e">
        <f>IF(OR(ISNA($A18),$AC18&lt;100),NA(),IF($BR18=0,0,FLOOR((CB18-_xlfn.XLOOKUP(_xlfn.AGGREGATE(5,6,$BR$3:$BR1969),$BR$3:$BR$2000,CB$3:CB$2000,1,1))/_xlfn.XLOOKUP($BR18,$BR$3:$BR$2000,$BR$3:$BR$2000,1,1), 1)))</f>
        <v>#N/A</v>
      </c>
      <c r="CE18" t="e">
        <f t="shared" si="44"/>
        <v>#N/A</v>
      </c>
      <c r="CF18" t="e" cm="1">
        <f t="array" ref="CF18">IFERROR(IF(OR(ISNA($A18),$AC18&lt;100,INDEX(International!C$3:C$2000,_xlfn.XMATCH(100,International!C$3:C$2000,1,1)+$BR18)=""),NA(),INDEX(International!C$3:C$2000,_xlfn.XMATCH(100,International!C$3:C$2000,1,1)+$BR18)), NA())</f>
        <v>#N/A</v>
      </c>
      <c r="CG18" t="e">
        <f t="shared" si="7"/>
        <v>#N/A</v>
      </c>
      <c r="CH18" t="e">
        <f>IF(OR(ISNA($A18),$AC18&lt;100),NA(),IF($BR18=0,0,FLOOR((CF18-_xlfn.XLOOKUP(_xlfn.AGGREGATE(5,6,$BR$3:$BR1969),$BR$3:$BR$2000,CF$3:CF$2000,1,1))/_xlfn.XLOOKUP($BR18,$BR$3:$BR$2000,$BR$3:$BR$2000,1,1), 1)))</f>
        <v>#N/A</v>
      </c>
      <c r="CI18" t="e">
        <f t="shared" si="45"/>
        <v>#N/A</v>
      </c>
      <c r="CJ18" t="e" cm="1">
        <f t="array" ref="CJ18">IFERROR(IF(OR(ISNA($A18),$AC18&lt;100,INDEX(International!F$3:F$2000,_xlfn.XMATCH(100,International!F$3:F$2000,1,1)+$BR18)=""),NA(),INDEX(International!F$3:F$2000,_xlfn.XMATCH(100,International!F$3:F$2000,1,1)+$BR18)), NA())</f>
        <v>#N/A</v>
      </c>
      <c r="CK18" t="e">
        <f t="shared" si="8"/>
        <v>#N/A</v>
      </c>
      <c r="CL18" t="e">
        <f>IF(OR(ISNA($A18),$AC18&lt;100),NA(),IF($BR18=0,0,FLOOR((CJ18-_xlfn.XLOOKUP(_xlfn.AGGREGATE(5,6,$BR$3:$BR1969),$BR$3:$BR$2000,CJ$3:CJ$2000,1,1))/_xlfn.XLOOKUP($BR18,$BR$3:$BR$2000,$BR$3:$BR$2000,1,1), 1)))</f>
        <v>#N/A</v>
      </c>
      <c r="CM18" t="e">
        <f t="shared" si="46"/>
        <v>#N/A</v>
      </c>
      <c r="CN18" t="e" cm="1">
        <f t="array" ref="CN18">IFERROR(IF(OR(ISNA($A18),$AC18&lt;100,INDEX(International!I$3:I$2000,_xlfn.XMATCH(100,International!I$3:I$2000,1,1)+$BR18)=""),NA(),INDEX(International!I$3:I$2000,_xlfn.XMATCH(100,International!I$3:I$2000,1,1)+$BR18)), NA())</f>
        <v>#N/A</v>
      </c>
      <c r="CO18" t="e">
        <f t="shared" si="9"/>
        <v>#N/A</v>
      </c>
      <c r="CP18" t="e">
        <f>IF(OR(ISNA($A18),$AC18&lt;100),NA(),IF($BR18=0,0,FLOOR((CN18-_xlfn.XLOOKUP(_xlfn.AGGREGATE(5,6,$BR$3:$BR1969),$BR$3:$BR$2000,CN$3:CN$2000,1,1))/_xlfn.XLOOKUP($BR18,$BR$3:$BR$2000,$BR$3:$BR$2000,1,1), 1)))</f>
        <v>#N/A</v>
      </c>
      <c r="CQ18" t="e">
        <f t="shared" si="47"/>
        <v>#N/A</v>
      </c>
      <c r="CR18" t="e" cm="1">
        <f t="array" ref="CR18">IFERROR(IF(OR(ISNA($A18),$AC18&lt;100,INDEX(International!L$3:L$2000,_xlfn.XMATCH(100,International!L$3:L$2000,1,1)+$BR18)=""),NA(),INDEX(International!L$3:L$2000,_xlfn.XMATCH(100,International!L$3:L$2000,1,1)+$BR18)), NA())</f>
        <v>#N/A</v>
      </c>
      <c r="CS18" t="e">
        <f t="shared" si="10"/>
        <v>#N/A</v>
      </c>
      <c r="CT18" t="e">
        <f>IF(OR(ISNA($A18),$AC18&lt;100),NA(),IF($BR18=0,0,FLOOR((CR18-_xlfn.XLOOKUP(_xlfn.AGGREGATE(5,6,$BR$3:$BR1969),$BR$3:$BR$2000,CR$3:CR$2000,1,1))/_xlfn.XLOOKUP($BR18,$BR$3:$BR$2000,$BR$3:$BR$2000,1,1), 1)))</f>
        <v>#N/A</v>
      </c>
      <c r="CU18" t="e">
        <f t="shared" si="48"/>
        <v>#N/A</v>
      </c>
      <c r="CV18" t="e" cm="1">
        <f t="array" ref="CV18">IFERROR(IF(OR(ISNA($A18),$AC18&lt;100,INDEX(International!O$3:O$2000,_xlfn.XMATCH(100,International!O$3:O$2000,1,1)+$BR18)=""),NA(),INDEX(International!O$3:O$2000,_xlfn.XMATCH(100,International!O$3:O$2000,1,1)+$BR18)), NA())</f>
        <v>#N/A</v>
      </c>
      <c r="CW18" t="e">
        <f t="shared" si="11"/>
        <v>#N/A</v>
      </c>
      <c r="CX18" t="e">
        <f>IF(OR(ISNA($A18),$AC18&lt;100),NA(),IF($BR18=0,0,FLOOR((CV18-_xlfn.XLOOKUP(_xlfn.AGGREGATE(5,6,$BR$3:$BR1969),$BR$3:$BR$2000,CV$3:CV$2000,1,1))/_xlfn.XLOOKUP($BR18,$BR$3:$BR$2000,$BR$3:$BR$2000,1,1), 1)))</f>
        <v>#N/A</v>
      </c>
      <c r="CY18" t="e">
        <f t="shared" si="49"/>
        <v>#N/A</v>
      </c>
      <c r="CZ18" t="e" cm="1">
        <f t="array" ref="CZ18">IFERROR(IF(OR(ISNA($A18),$AC18&lt;100,INDEX(International!R$3:R$2000,_xlfn.XMATCH(100,International!R$3:R$2000,1,1)+$BR18)=""),NA(),INDEX(International!R$3:R$2000,_xlfn.XMATCH(100,International!R$3:R$2000,1,1)+$BR18)), NA())</f>
        <v>#N/A</v>
      </c>
      <c r="DA18" t="e">
        <f t="shared" si="12"/>
        <v>#N/A</v>
      </c>
      <c r="DB18" t="e">
        <f>IF(OR(ISNA($A18),$AC18&lt;100),NA(),IF($BR18=0,0,FLOOR((CZ18-_xlfn.XLOOKUP(_xlfn.AGGREGATE(5,6,$BR$3:$BR1969),$BR$3:$BR$2000,CZ$3:CZ$2000,1,1))/_xlfn.XLOOKUP($BR18,$BR$3:$BR$2000,$BR$3:$BR$2000,1,1), 1)))</f>
        <v>#N/A</v>
      </c>
      <c r="DC18" t="e">
        <f t="shared" si="50"/>
        <v>#N/A</v>
      </c>
      <c r="DD18" t="e" cm="1">
        <f t="array" ref="DD18">IFERROR(IF(OR(ISNA($A18),$AC18&lt;100,INDEX(International!U$3:U$2000,_xlfn.XMATCH(100,International!U$3:U$2000,1,1)+$BR18)=""),NA(),INDEX(International!U$3:U$2000,_xlfn.XMATCH(100,International!U$3:U$2000,1,1)+$BR18)), NA())</f>
        <v>#N/A</v>
      </c>
      <c r="DE18" t="e">
        <f t="shared" si="13"/>
        <v>#N/A</v>
      </c>
      <c r="DF18" t="e">
        <f>IF(OR(ISNA($A18),$AC18&lt;100),NA(),IF($BR18=0,0,FLOOR((DD18-_xlfn.XLOOKUP(_xlfn.AGGREGATE(5,6,$BR$3:$BR1969),$BR$3:$BR$2000,DD$3:DD$2000,1,1))/_xlfn.XLOOKUP($BR18,$BR$3:$BR$2000,$BR$3:$BR$2000,1,1), 1)))</f>
        <v>#N/A</v>
      </c>
      <c r="DG18" t="e">
        <f t="shared" si="51"/>
        <v>#N/A</v>
      </c>
      <c r="DH18" t="e" cm="1">
        <f t="array" ref="DH18">IFERROR(IF(OR(ISNA($A18),$AC18&lt;100,INDEX(International!X$3:X$2000,_xlfn.XMATCH(100,International!X$3:X$2000,1,1)+$BR18)=""),NA(),INDEX(International!X$3:X$2000,_xlfn.XMATCH(100,International!X$3:X$2000,1,1)+$BR18)), NA())</f>
        <v>#N/A</v>
      </c>
      <c r="DI18" t="e">
        <f t="shared" si="14"/>
        <v>#N/A</v>
      </c>
      <c r="DJ18" t="e">
        <f>IF(OR(ISNA($A18),$AC18&lt;100),NA(),IF($BR18=0,0,FLOOR((DH18-_xlfn.XLOOKUP(_xlfn.AGGREGATE(5,6,$BR$3:$BR1969),$BR$3:$BR$2000,DH$3:DH$2000,1,1))/_xlfn.XLOOKUP($BR18,$BR$3:$BR$2000,$BR$3:$BR$2000,1,1), 1)))</f>
        <v>#N/A</v>
      </c>
      <c r="DK18" t="e">
        <f t="shared" si="52"/>
        <v>#N/A</v>
      </c>
      <c r="DL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17+1,DL17+1,NA())))</f>
        <v>15</v>
      </c>
      <c r="DM18" t="e" cm="1">
        <f t="array" ref="DM18">IFERROR(IF(ISNA($A18),NA(),INDEX(B$3:B$2000,_xlfn.XMATCH(Configuration!$B$12,B$3:B$2000,1,1)+$DL18)-0), NA())</f>
        <v>#N/A</v>
      </c>
      <c r="DN18" cm="1">
        <f t="array" ref="DN18">IFERROR(IF(ISNA($A18),NA(),INDEX(E$3:E$2000,_xlfn.XMATCH(Configuration!$B$12,E$3:E$2000,1,1)+$DL18)-0), NA())</f>
        <v>1791</v>
      </c>
      <c r="DO18" cm="1">
        <f t="array" ref="DO18">IFERROR(IF(ISNA($A18),NA(),INDEX(H$3:H$2000,_xlfn.XMATCH(Configuration!$B$12,H$3:H$2000,1,1)+$DL18)-0), NA())</f>
        <v>0</v>
      </c>
      <c r="DP18" cm="1">
        <f t="array" ref="DP18">IFERROR(IF(ISNA($A18),NA(),INDEX(K$3:K$2000,_xlfn.XMATCH(Configuration!$B$12,K$3:K$2000,1,1)+$DL18)-0), NA())</f>
        <v>411</v>
      </c>
      <c r="DQ18" cm="1">
        <f t="array" ref="DQ18">IFERROR(IF(ISNA($A18),NA(),INDEX(N$3:N$2000,_xlfn.XMATCH(Configuration!$B$12,N$3:N$2000,1,1)+$DL18)-0), NA())</f>
        <v>873</v>
      </c>
      <c r="DR18" t="e" cm="1">
        <f t="array" ref="DR18">IFERROR(IF(ISNA($A18),NA(),INDEX(Q$3:Q$2000,_xlfn.XMATCH(Configuration!$B$12,Q$3:Q$2000,1,1)+$DL18)-0), NA())</f>
        <v>#N/A</v>
      </c>
      <c r="DS18" cm="1">
        <f t="array" ref="DS18">IFERROR(IF(ISNA($A18),NA(),INDEX(T$3:T$2000,_xlfn.XMATCH(Configuration!$B$12,T$3:T$2000,1,1)+$DL18)-0), NA())</f>
        <v>460</v>
      </c>
      <c r="DT18" cm="1">
        <f t="array" ref="DT18">IFERROR(IF(ISNA($A18),NA(),INDEX(W$3:W$2000,_xlfn.XMATCH(Configuration!$B$12,W$3:W$2000,1,1)+$DL18)-0), NA())</f>
        <v>1036</v>
      </c>
    </row>
    <row r="19" spans="1:124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15"/>
        <v>16</v>
      </c>
      <c r="AD19">
        <f t="shared" si="16"/>
        <v>3</v>
      </c>
      <c r="AE19">
        <f t="shared" si="17"/>
        <v>2</v>
      </c>
      <c r="AF19" s="5">
        <f t="shared" si="18"/>
        <v>0</v>
      </c>
      <c r="AG19">
        <f t="shared" si="19"/>
        <v>11</v>
      </c>
      <c r="AH19">
        <f t="shared" si="20"/>
        <v>12</v>
      </c>
      <c r="AI19">
        <f t="shared" si="21"/>
        <v>0</v>
      </c>
      <c r="AJ19">
        <f t="shared" si="22"/>
        <v>0</v>
      </c>
      <c r="AK19">
        <f t="shared" si="23"/>
        <v>12</v>
      </c>
      <c r="AL19" s="2">
        <f t="shared" si="24"/>
        <v>0.4</v>
      </c>
      <c r="AM19" s="2">
        <f t="shared" si="25"/>
        <v>0.6</v>
      </c>
      <c r="AN19" s="2">
        <f t="shared" si="26"/>
        <v>0</v>
      </c>
      <c r="AO19" s="2">
        <f t="shared" si="27"/>
        <v>0.25</v>
      </c>
      <c r="AP19" s="2">
        <f t="shared" si="28"/>
        <v>6.25E-2</v>
      </c>
      <c r="AQ19" s="2">
        <f t="shared" si="29"/>
        <v>0.125</v>
      </c>
      <c r="AR19" s="2">
        <f t="shared" si="30"/>
        <v>0.3125</v>
      </c>
      <c r="AS19" s="2">
        <f t="shared" si="31"/>
        <v>0</v>
      </c>
      <c r="AT19" s="2">
        <f t="shared" si="32"/>
        <v>0</v>
      </c>
      <c r="AU19" s="2">
        <f t="shared" si="33"/>
        <v>0.25</v>
      </c>
      <c r="AV19" s="3">
        <f t="shared" ca="1" si="34"/>
        <v>0.5714285714285714</v>
      </c>
      <c r="AW19" s="2">
        <f t="shared" si="35"/>
        <v>0</v>
      </c>
      <c r="AX19" s="2">
        <f t="shared" si="36"/>
        <v>0</v>
      </c>
      <c r="AY19">
        <f t="shared" si="37"/>
        <v>22</v>
      </c>
      <c r="AZ19">
        <f t="shared" si="38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9"/>
        <v>#N/A</v>
      </c>
      <c r="BS19" t="e">
        <f t="shared" si="0"/>
        <v>#N/A</v>
      </c>
      <c r="BT19" t="e">
        <f t="shared" si="1"/>
        <v>#N/A</v>
      </c>
      <c r="BU19" t="e">
        <f t="shared" si="2"/>
        <v>#N/A</v>
      </c>
      <c r="BV19" t="e">
        <f t="shared" si="3"/>
        <v>#N/A</v>
      </c>
      <c r="BW19" t="e">
        <f t="shared" si="4"/>
        <v>#N/A</v>
      </c>
      <c r="BX19" t="e">
        <f t="shared" si="40"/>
        <v>#N/A</v>
      </c>
      <c r="BY19" t="e">
        <f t="shared" si="41"/>
        <v>#N/A</v>
      </c>
      <c r="BZ19" t="e">
        <f t="shared" si="42"/>
        <v>#N/A</v>
      </c>
      <c r="CA19" t="e">
        <f t="shared" si="43"/>
        <v>#N/A</v>
      </c>
      <c r="CB19" t="e">
        <f t="shared" si="5"/>
        <v>#N/A</v>
      </c>
      <c r="CC19" t="e">
        <f t="shared" si="6"/>
        <v>#N/A</v>
      </c>
      <c r="CD19" t="e">
        <f>IF(OR(ISNA($A19),$AC19&lt;100),NA(),IF($BR19=0,0,FLOOR((CB19-_xlfn.XLOOKUP(_xlfn.AGGREGATE(5,6,$BR$3:$BR1970),$BR$3:$BR$2000,CB$3:CB$2000,1,1))/_xlfn.XLOOKUP($BR19,$BR$3:$BR$2000,$BR$3:$BR$2000,1,1), 1)))</f>
        <v>#N/A</v>
      </c>
      <c r="CE19" t="e">
        <f t="shared" si="44"/>
        <v>#N/A</v>
      </c>
      <c r="CF19" t="e" cm="1">
        <f t="array" ref="CF19">IFERROR(IF(OR(ISNA($A19),$AC19&lt;100,INDEX(International!C$3:C$2000,_xlfn.XMATCH(100,International!C$3:C$2000,1,1)+$BR19)=""),NA(),INDEX(International!C$3:C$2000,_xlfn.XMATCH(100,International!C$3:C$2000,1,1)+$BR19)), NA())</f>
        <v>#N/A</v>
      </c>
      <c r="CG19" t="e">
        <f t="shared" si="7"/>
        <v>#N/A</v>
      </c>
      <c r="CH19" t="e">
        <f>IF(OR(ISNA($A19),$AC19&lt;100),NA(),IF($BR19=0,0,FLOOR((CF19-_xlfn.XLOOKUP(_xlfn.AGGREGATE(5,6,$BR$3:$BR1970),$BR$3:$BR$2000,CF$3:CF$2000,1,1))/_xlfn.XLOOKUP($BR19,$BR$3:$BR$2000,$BR$3:$BR$2000,1,1), 1)))</f>
        <v>#N/A</v>
      </c>
      <c r="CI19" t="e">
        <f t="shared" si="45"/>
        <v>#N/A</v>
      </c>
      <c r="CJ19" t="e" cm="1">
        <f t="array" ref="CJ19">IFERROR(IF(OR(ISNA($A19),$AC19&lt;100,INDEX(International!F$3:F$2000,_xlfn.XMATCH(100,International!F$3:F$2000,1,1)+$BR19)=""),NA(),INDEX(International!F$3:F$2000,_xlfn.XMATCH(100,International!F$3:F$2000,1,1)+$BR19)), NA())</f>
        <v>#N/A</v>
      </c>
      <c r="CK19" t="e">
        <f t="shared" si="8"/>
        <v>#N/A</v>
      </c>
      <c r="CL19" t="e">
        <f>IF(OR(ISNA($A19),$AC19&lt;100),NA(),IF($BR19=0,0,FLOOR((CJ19-_xlfn.XLOOKUP(_xlfn.AGGREGATE(5,6,$BR$3:$BR1970),$BR$3:$BR$2000,CJ$3:CJ$2000,1,1))/_xlfn.XLOOKUP($BR19,$BR$3:$BR$2000,$BR$3:$BR$2000,1,1), 1)))</f>
        <v>#N/A</v>
      </c>
      <c r="CM19" t="e">
        <f t="shared" si="46"/>
        <v>#N/A</v>
      </c>
      <c r="CN19" t="e" cm="1">
        <f t="array" ref="CN19">IFERROR(IF(OR(ISNA($A19),$AC19&lt;100,INDEX(International!I$3:I$2000,_xlfn.XMATCH(100,International!I$3:I$2000,1,1)+$BR19)=""),NA(),INDEX(International!I$3:I$2000,_xlfn.XMATCH(100,International!I$3:I$2000,1,1)+$BR19)), NA())</f>
        <v>#N/A</v>
      </c>
      <c r="CO19" t="e">
        <f t="shared" si="9"/>
        <v>#N/A</v>
      </c>
      <c r="CP19" t="e">
        <f>IF(OR(ISNA($A19),$AC19&lt;100),NA(),IF($BR19=0,0,FLOOR((CN19-_xlfn.XLOOKUP(_xlfn.AGGREGATE(5,6,$BR$3:$BR1970),$BR$3:$BR$2000,CN$3:CN$2000,1,1))/_xlfn.XLOOKUP($BR19,$BR$3:$BR$2000,$BR$3:$BR$2000,1,1), 1)))</f>
        <v>#N/A</v>
      </c>
      <c r="CQ19" t="e">
        <f t="shared" si="47"/>
        <v>#N/A</v>
      </c>
      <c r="CR19" t="e" cm="1">
        <f t="array" ref="CR19">IFERROR(IF(OR(ISNA($A19),$AC19&lt;100,INDEX(International!L$3:L$2000,_xlfn.XMATCH(100,International!L$3:L$2000,1,1)+$BR19)=""),NA(),INDEX(International!L$3:L$2000,_xlfn.XMATCH(100,International!L$3:L$2000,1,1)+$BR19)), NA())</f>
        <v>#N/A</v>
      </c>
      <c r="CS19" t="e">
        <f t="shared" si="10"/>
        <v>#N/A</v>
      </c>
      <c r="CT19" t="e">
        <f>IF(OR(ISNA($A19),$AC19&lt;100),NA(),IF($BR19=0,0,FLOOR((CR19-_xlfn.XLOOKUP(_xlfn.AGGREGATE(5,6,$BR$3:$BR1970),$BR$3:$BR$2000,CR$3:CR$2000,1,1))/_xlfn.XLOOKUP($BR19,$BR$3:$BR$2000,$BR$3:$BR$2000,1,1), 1)))</f>
        <v>#N/A</v>
      </c>
      <c r="CU19" t="e">
        <f t="shared" si="48"/>
        <v>#N/A</v>
      </c>
      <c r="CV19" t="e" cm="1">
        <f t="array" ref="CV19">IFERROR(IF(OR(ISNA($A19),$AC19&lt;100,INDEX(International!O$3:O$2000,_xlfn.XMATCH(100,International!O$3:O$2000,1,1)+$BR19)=""),NA(),INDEX(International!O$3:O$2000,_xlfn.XMATCH(100,International!O$3:O$2000,1,1)+$BR19)), NA())</f>
        <v>#N/A</v>
      </c>
      <c r="CW19" t="e">
        <f t="shared" si="11"/>
        <v>#N/A</v>
      </c>
      <c r="CX19" t="e">
        <f>IF(OR(ISNA($A19),$AC19&lt;100),NA(),IF($BR19=0,0,FLOOR((CV19-_xlfn.XLOOKUP(_xlfn.AGGREGATE(5,6,$BR$3:$BR1970),$BR$3:$BR$2000,CV$3:CV$2000,1,1))/_xlfn.XLOOKUP($BR19,$BR$3:$BR$2000,$BR$3:$BR$2000,1,1), 1)))</f>
        <v>#N/A</v>
      </c>
      <c r="CY19" t="e">
        <f t="shared" si="49"/>
        <v>#N/A</v>
      </c>
      <c r="CZ19" t="e" cm="1">
        <f t="array" ref="CZ19">IFERROR(IF(OR(ISNA($A19),$AC19&lt;100,INDEX(International!R$3:R$2000,_xlfn.XMATCH(100,International!R$3:R$2000,1,1)+$BR19)=""),NA(),INDEX(International!R$3:R$2000,_xlfn.XMATCH(100,International!R$3:R$2000,1,1)+$BR19)), NA())</f>
        <v>#N/A</v>
      </c>
      <c r="DA19" t="e">
        <f t="shared" si="12"/>
        <v>#N/A</v>
      </c>
      <c r="DB19" t="e">
        <f>IF(OR(ISNA($A19),$AC19&lt;100),NA(),IF($BR19=0,0,FLOOR((CZ19-_xlfn.XLOOKUP(_xlfn.AGGREGATE(5,6,$BR$3:$BR1970),$BR$3:$BR$2000,CZ$3:CZ$2000,1,1))/_xlfn.XLOOKUP($BR19,$BR$3:$BR$2000,$BR$3:$BR$2000,1,1), 1)))</f>
        <v>#N/A</v>
      </c>
      <c r="DC19" t="e">
        <f t="shared" si="50"/>
        <v>#N/A</v>
      </c>
      <c r="DD19" t="e" cm="1">
        <f t="array" ref="DD19">IFERROR(IF(OR(ISNA($A19),$AC19&lt;100,INDEX(International!U$3:U$2000,_xlfn.XMATCH(100,International!U$3:U$2000,1,1)+$BR19)=""),NA(),INDEX(International!U$3:U$2000,_xlfn.XMATCH(100,International!U$3:U$2000,1,1)+$BR19)), NA())</f>
        <v>#N/A</v>
      </c>
      <c r="DE19" t="e">
        <f t="shared" si="13"/>
        <v>#N/A</v>
      </c>
      <c r="DF19" t="e">
        <f>IF(OR(ISNA($A19),$AC19&lt;100),NA(),IF($BR19=0,0,FLOOR((DD19-_xlfn.XLOOKUP(_xlfn.AGGREGATE(5,6,$BR$3:$BR1970),$BR$3:$BR$2000,DD$3:DD$2000,1,1))/_xlfn.XLOOKUP($BR19,$BR$3:$BR$2000,$BR$3:$BR$2000,1,1), 1)))</f>
        <v>#N/A</v>
      </c>
      <c r="DG19" t="e">
        <f t="shared" si="51"/>
        <v>#N/A</v>
      </c>
      <c r="DH19" t="e" cm="1">
        <f t="array" ref="DH19">IFERROR(IF(OR(ISNA($A19),$AC19&lt;100,INDEX(International!X$3:X$2000,_xlfn.XMATCH(100,International!X$3:X$2000,1,1)+$BR19)=""),NA(),INDEX(International!X$3:X$2000,_xlfn.XMATCH(100,International!X$3:X$2000,1,1)+$BR19)), NA())</f>
        <v>#N/A</v>
      </c>
      <c r="DI19" t="e">
        <f t="shared" si="14"/>
        <v>#N/A</v>
      </c>
      <c r="DJ19" t="e">
        <f>IF(OR(ISNA($A19),$AC19&lt;100),NA(),IF($BR19=0,0,FLOOR((DH19-_xlfn.XLOOKUP(_xlfn.AGGREGATE(5,6,$BR$3:$BR1970),$BR$3:$BR$2000,DH$3:DH$2000,1,1))/_xlfn.XLOOKUP($BR19,$BR$3:$BR$2000,$BR$3:$BR$2000,1,1), 1)))</f>
        <v>#N/A</v>
      </c>
      <c r="DK19" t="e">
        <f t="shared" si="52"/>
        <v>#N/A</v>
      </c>
      <c r="DL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18+1,DL18+1,NA())))</f>
        <v>16</v>
      </c>
      <c r="DM19" t="e" cm="1">
        <f t="array" ref="DM19">IFERROR(IF(ISNA($A19),NA(),INDEX(B$3:B$2000,_xlfn.XMATCH(Configuration!$B$12,B$3:B$2000,1,1)+$DL19)-0), NA())</f>
        <v>#N/A</v>
      </c>
      <c r="DN19" cm="1">
        <f t="array" ref="DN19">IFERROR(IF(ISNA($A19),NA(),INDEX(E$3:E$2000,_xlfn.XMATCH(Configuration!$B$12,E$3:E$2000,1,1)+$DL19)-0), NA())</f>
        <v>1918</v>
      </c>
      <c r="DO19" cm="1">
        <f t="array" ref="DO19">IFERROR(IF(ISNA($A19),NA(),INDEX(H$3:H$2000,_xlfn.XMATCH(Configuration!$B$12,H$3:H$2000,1,1)+$DL19)-0), NA())</f>
        <v>0</v>
      </c>
      <c r="DP19" cm="1">
        <f t="array" ref="DP19">IFERROR(IF(ISNA($A19),NA(),INDEX(K$3:K$2000,_xlfn.XMATCH(Configuration!$B$12,K$3:K$2000,1,1)+$DL19)-0), NA())</f>
        <v>415</v>
      </c>
      <c r="DQ19" cm="1">
        <f t="array" ref="DQ19">IFERROR(IF(ISNA($A19),NA(),INDEX(N$3:N$2000,_xlfn.XMATCH(Configuration!$B$12,N$3:N$2000,1,1)+$DL19)-0), NA())</f>
        <v>900</v>
      </c>
      <c r="DR19" t="e" cm="1">
        <f t="array" ref="DR19">IFERROR(IF(ISNA($A19),NA(),INDEX(Q$3:Q$2000,_xlfn.XMATCH(Configuration!$B$12,Q$3:Q$2000,1,1)+$DL19)-0), NA())</f>
        <v>#N/A</v>
      </c>
      <c r="DS19" cm="1">
        <f t="array" ref="DS19">IFERROR(IF(ISNA($A19),NA(),INDEX(T$3:T$2000,_xlfn.XMATCH(Configuration!$B$12,T$3:T$2000,1,1)+$DL19)-0), NA())</f>
        <v>470</v>
      </c>
      <c r="DT19" cm="1">
        <f t="array" ref="DT19">IFERROR(IF(ISNA($A19),NA(),INDEX(W$3:W$2000,_xlfn.XMATCH(Configuration!$B$12,W$3:W$2000,1,1)+$DL19)-0), NA())</f>
        <v>1085</v>
      </c>
    </row>
    <row r="20" spans="1:124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15"/>
        <v>16</v>
      </c>
      <c r="AD20">
        <f t="shared" si="16"/>
        <v>3</v>
      </c>
      <c r="AE20">
        <f t="shared" si="17"/>
        <v>2</v>
      </c>
      <c r="AF20" s="5">
        <f t="shared" si="18"/>
        <v>0</v>
      </c>
      <c r="AG20">
        <f t="shared" si="19"/>
        <v>11</v>
      </c>
      <c r="AH20">
        <f t="shared" si="20"/>
        <v>12</v>
      </c>
      <c r="AI20">
        <f t="shared" si="21"/>
        <v>0</v>
      </c>
      <c r="AJ20">
        <f t="shared" si="22"/>
        <v>0</v>
      </c>
      <c r="AK20">
        <f t="shared" si="23"/>
        <v>12</v>
      </c>
      <c r="AL20" s="2">
        <f t="shared" si="24"/>
        <v>0.4</v>
      </c>
      <c r="AM20" s="2">
        <f t="shared" si="25"/>
        <v>0.6</v>
      </c>
      <c r="AN20" s="2">
        <f t="shared" si="26"/>
        <v>0</v>
      </c>
      <c r="AO20" s="2">
        <f t="shared" si="27"/>
        <v>0.25</v>
      </c>
      <c r="AP20" s="2">
        <f t="shared" si="28"/>
        <v>6.25E-2</v>
      </c>
      <c r="AQ20" s="2">
        <f t="shared" si="29"/>
        <v>0.125</v>
      </c>
      <c r="AR20" s="2">
        <f t="shared" si="30"/>
        <v>0.3125</v>
      </c>
      <c r="AS20" s="2">
        <f t="shared" si="31"/>
        <v>0</v>
      </c>
      <c r="AT20" s="2">
        <f t="shared" si="32"/>
        <v>0</v>
      </c>
      <c r="AU20" s="2">
        <f t="shared" si="33"/>
        <v>0.25</v>
      </c>
      <c r="AV20" s="3">
        <f t="shared" ca="1" si="34"/>
        <v>0.5714285714285714</v>
      </c>
      <c r="AW20" s="2">
        <f t="shared" si="35"/>
        <v>0</v>
      </c>
      <c r="AX20" s="2">
        <f t="shared" si="36"/>
        <v>0</v>
      </c>
      <c r="AY20">
        <f t="shared" si="37"/>
        <v>21</v>
      </c>
      <c r="AZ20">
        <f t="shared" si="38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9"/>
        <v>#N/A</v>
      </c>
      <c r="BS20" t="e">
        <f t="shared" si="0"/>
        <v>#N/A</v>
      </c>
      <c r="BT20" t="e">
        <f t="shared" si="1"/>
        <v>#N/A</v>
      </c>
      <c r="BU20" t="e">
        <f t="shared" si="2"/>
        <v>#N/A</v>
      </c>
      <c r="BV20" t="e">
        <f t="shared" si="3"/>
        <v>#N/A</v>
      </c>
      <c r="BW20" t="e">
        <f t="shared" si="4"/>
        <v>#N/A</v>
      </c>
      <c r="BX20" t="e">
        <f t="shared" si="40"/>
        <v>#N/A</v>
      </c>
      <c r="BY20" t="e">
        <f t="shared" si="41"/>
        <v>#N/A</v>
      </c>
      <c r="BZ20" t="e">
        <f t="shared" si="42"/>
        <v>#N/A</v>
      </c>
      <c r="CA20" t="e">
        <f t="shared" si="43"/>
        <v>#N/A</v>
      </c>
      <c r="CB20" t="e">
        <f t="shared" si="5"/>
        <v>#N/A</v>
      </c>
      <c r="CC20" t="e">
        <f t="shared" si="6"/>
        <v>#N/A</v>
      </c>
      <c r="CD20" t="e">
        <f>IF(OR(ISNA($A20),$AC20&lt;100),NA(),IF($BR20=0,0,FLOOR((CB20-_xlfn.XLOOKUP(_xlfn.AGGREGATE(5,6,$BR$3:$BR1971),$BR$3:$BR$2000,CB$3:CB$2000,1,1))/_xlfn.XLOOKUP($BR20,$BR$3:$BR$2000,$BR$3:$BR$2000,1,1), 1)))</f>
        <v>#N/A</v>
      </c>
      <c r="CE20" t="e">
        <f t="shared" si="44"/>
        <v>#N/A</v>
      </c>
      <c r="CF20" t="e" cm="1">
        <f t="array" ref="CF20">IFERROR(IF(OR(ISNA($A20),$AC20&lt;100,INDEX(International!C$3:C$2000,_xlfn.XMATCH(100,International!C$3:C$2000,1,1)+$BR20)=""),NA(),INDEX(International!C$3:C$2000,_xlfn.XMATCH(100,International!C$3:C$2000,1,1)+$BR20)), NA())</f>
        <v>#N/A</v>
      </c>
      <c r="CG20" t="e">
        <f t="shared" si="7"/>
        <v>#N/A</v>
      </c>
      <c r="CH20" t="e">
        <f>IF(OR(ISNA($A20),$AC20&lt;100),NA(),IF($BR20=0,0,FLOOR((CF20-_xlfn.XLOOKUP(_xlfn.AGGREGATE(5,6,$BR$3:$BR1971),$BR$3:$BR$2000,CF$3:CF$2000,1,1))/_xlfn.XLOOKUP($BR20,$BR$3:$BR$2000,$BR$3:$BR$2000,1,1), 1)))</f>
        <v>#N/A</v>
      </c>
      <c r="CI20" t="e">
        <f t="shared" si="45"/>
        <v>#N/A</v>
      </c>
      <c r="CJ20" t="e" cm="1">
        <f t="array" ref="CJ20">IFERROR(IF(OR(ISNA($A20),$AC20&lt;100,INDEX(International!F$3:F$2000,_xlfn.XMATCH(100,International!F$3:F$2000,1,1)+$BR20)=""),NA(),INDEX(International!F$3:F$2000,_xlfn.XMATCH(100,International!F$3:F$2000,1,1)+$BR20)), NA())</f>
        <v>#N/A</v>
      </c>
      <c r="CK20" t="e">
        <f t="shared" si="8"/>
        <v>#N/A</v>
      </c>
      <c r="CL20" t="e">
        <f>IF(OR(ISNA($A20),$AC20&lt;100),NA(),IF($BR20=0,0,FLOOR((CJ20-_xlfn.XLOOKUP(_xlfn.AGGREGATE(5,6,$BR$3:$BR1971),$BR$3:$BR$2000,CJ$3:CJ$2000,1,1))/_xlfn.XLOOKUP($BR20,$BR$3:$BR$2000,$BR$3:$BR$2000,1,1), 1)))</f>
        <v>#N/A</v>
      </c>
      <c r="CM20" t="e">
        <f t="shared" si="46"/>
        <v>#N/A</v>
      </c>
      <c r="CN20" t="e" cm="1">
        <f t="array" ref="CN20">IFERROR(IF(OR(ISNA($A20),$AC20&lt;100,INDEX(International!I$3:I$2000,_xlfn.XMATCH(100,International!I$3:I$2000,1,1)+$BR20)=""),NA(),INDEX(International!I$3:I$2000,_xlfn.XMATCH(100,International!I$3:I$2000,1,1)+$BR20)), NA())</f>
        <v>#N/A</v>
      </c>
      <c r="CO20" t="e">
        <f t="shared" si="9"/>
        <v>#N/A</v>
      </c>
      <c r="CP20" t="e">
        <f>IF(OR(ISNA($A20),$AC20&lt;100),NA(),IF($BR20=0,0,FLOOR((CN20-_xlfn.XLOOKUP(_xlfn.AGGREGATE(5,6,$BR$3:$BR1971),$BR$3:$BR$2000,CN$3:CN$2000,1,1))/_xlfn.XLOOKUP($BR20,$BR$3:$BR$2000,$BR$3:$BR$2000,1,1), 1)))</f>
        <v>#N/A</v>
      </c>
      <c r="CQ20" t="e">
        <f t="shared" si="47"/>
        <v>#N/A</v>
      </c>
      <c r="CR20" t="e" cm="1">
        <f t="array" ref="CR20">IFERROR(IF(OR(ISNA($A20),$AC20&lt;100,INDEX(International!L$3:L$2000,_xlfn.XMATCH(100,International!L$3:L$2000,1,1)+$BR20)=""),NA(),INDEX(International!L$3:L$2000,_xlfn.XMATCH(100,International!L$3:L$2000,1,1)+$BR20)), NA())</f>
        <v>#N/A</v>
      </c>
      <c r="CS20" t="e">
        <f t="shared" si="10"/>
        <v>#N/A</v>
      </c>
      <c r="CT20" t="e">
        <f>IF(OR(ISNA($A20),$AC20&lt;100),NA(),IF($BR20=0,0,FLOOR((CR20-_xlfn.XLOOKUP(_xlfn.AGGREGATE(5,6,$BR$3:$BR1971),$BR$3:$BR$2000,CR$3:CR$2000,1,1))/_xlfn.XLOOKUP($BR20,$BR$3:$BR$2000,$BR$3:$BR$2000,1,1), 1)))</f>
        <v>#N/A</v>
      </c>
      <c r="CU20" t="e">
        <f t="shared" si="48"/>
        <v>#N/A</v>
      </c>
      <c r="CV20" t="e" cm="1">
        <f t="array" ref="CV20">IFERROR(IF(OR(ISNA($A20),$AC20&lt;100,INDEX(International!O$3:O$2000,_xlfn.XMATCH(100,International!O$3:O$2000,1,1)+$BR20)=""),NA(),INDEX(International!O$3:O$2000,_xlfn.XMATCH(100,International!O$3:O$2000,1,1)+$BR20)), NA())</f>
        <v>#N/A</v>
      </c>
      <c r="CW20" t="e">
        <f t="shared" si="11"/>
        <v>#N/A</v>
      </c>
      <c r="CX20" t="e">
        <f>IF(OR(ISNA($A20),$AC20&lt;100),NA(),IF($BR20=0,0,FLOOR((CV20-_xlfn.XLOOKUP(_xlfn.AGGREGATE(5,6,$BR$3:$BR1971),$BR$3:$BR$2000,CV$3:CV$2000,1,1))/_xlfn.XLOOKUP($BR20,$BR$3:$BR$2000,$BR$3:$BR$2000,1,1), 1)))</f>
        <v>#N/A</v>
      </c>
      <c r="CY20" t="e">
        <f t="shared" si="49"/>
        <v>#N/A</v>
      </c>
      <c r="CZ20" t="e" cm="1">
        <f t="array" ref="CZ20">IFERROR(IF(OR(ISNA($A20),$AC20&lt;100,INDEX(International!R$3:R$2000,_xlfn.XMATCH(100,International!R$3:R$2000,1,1)+$BR20)=""),NA(),INDEX(International!R$3:R$2000,_xlfn.XMATCH(100,International!R$3:R$2000,1,1)+$BR20)), NA())</f>
        <v>#N/A</v>
      </c>
      <c r="DA20" t="e">
        <f t="shared" si="12"/>
        <v>#N/A</v>
      </c>
      <c r="DB20" t="e">
        <f>IF(OR(ISNA($A20),$AC20&lt;100),NA(),IF($BR20=0,0,FLOOR((CZ20-_xlfn.XLOOKUP(_xlfn.AGGREGATE(5,6,$BR$3:$BR1971),$BR$3:$BR$2000,CZ$3:CZ$2000,1,1))/_xlfn.XLOOKUP($BR20,$BR$3:$BR$2000,$BR$3:$BR$2000,1,1), 1)))</f>
        <v>#N/A</v>
      </c>
      <c r="DC20" t="e">
        <f t="shared" si="50"/>
        <v>#N/A</v>
      </c>
      <c r="DD20" t="e" cm="1">
        <f t="array" ref="DD20">IFERROR(IF(OR(ISNA($A20),$AC20&lt;100,INDEX(International!U$3:U$2000,_xlfn.XMATCH(100,International!U$3:U$2000,1,1)+$BR20)=""),NA(),INDEX(International!U$3:U$2000,_xlfn.XMATCH(100,International!U$3:U$2000,1,1)+$BR20)), NA())</f>
        <v>#N/A</v>
      </c>
      <c r="DE20" t="e">
        <f t="shared" si="13"/>
        <v>#N/A</v>
      </c>
      <c r="DF20" t="e">
        <f>IF(OR(ISNA($A20),$AC20&lt;100),NA(),IF($BR20=0,0,FLOOR((DD20-_xlfn.XLOOKUP(_xlfn.AGGREGATE(5,6,$BR$3:$BR1971),$BR$3:$BR$2000,DD$3:DD$2000,1,1))/_xlfn.XLOOKUP($BR20,$BR$3:$BR$2000,$BR$3:$BR$2000,1,1), 1)))</f>
        <v>#N/A</v>
      </c>
      <c r="DG20" t="e">
        <f t="shared" si="51"/>
        <v>#N/A</v>
      </c>
      <c r="DH20" t="e" cm="1">
        <f t="array" ref="DH20">IFERROR(IF(OR(ISNA($A20),$AC20&lt;100,INDEX(International!X$3:X$2000,_xlfn.XMATCH(100,International!X$3:X$2000,1,1)+$BR20)=""),NA(),INDEX(International!X$3:X$2000,_xlfn.XMATCH(100,International!X$3:X$2000,1,1)+$BR20)), NA())</f>
        <v>#N/A</v>
      </c>
      <c r="DI20" t="e">
        <f t="shared" si="14"/>
        <v>#N/A</v>
      </c>
      <c r="DJ20" t="e">
        <f>IF(OR(ISNA($A20),$AC20&lt;100),NA(),IF($BR20=0,0,FLOOR((DH20-_xlfn.XLOOKUP(_xlfn.AGGREGATE(5,6,$BR$3:$BR1971),$BR$3:$BR$2000,DH$3:DH$2000,1,1))/_xlfn.XLOOKUP($BR20,$BR$3:$BR$2000,$BR$3:$BR$2000,1,1), 1)))</f>
        <v>#N/A</v>
      </c>
      <c r="DK20" t="e">
        <f t="shared" si="52"/>
        <v>#N/A</v>
      </c>
      <c r="DL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19+1,DL19+1,NA())))</f>
        <v>17</v>
      </c>
      <c r="DM20" t="e" cm="1">
        <f t="array" ref="DM20">IFERROR(IF(ISNA($A20),NA(),INDEX(B$3:B$2000,_xlfn.XMATCH(Configuration!$B$12,B$3:B$2000,1,1)+$DL20)-0), NA())</f>
        <v>#N/A</v>
      </c>
      <c r="DN20" cm="1">
        <f t="array" ref="DN20">IFERROR(IF(ISNA($A20),NA(),INDEX(E$3:E$2000,_xlfn.XMATCH(Configuration!$B$12,E$3:E$2000,1,1)+$DL20)-0), NA())</f>
        <v>2032</v>
      </c>
      <c r="DO20" cm="1">
        <f t="array" ref="DO20">IFERROR(IF(ISNA($A20),NA(),INDEX(H$3:H$2000,_xlfn.XMATCH(Configuration!$B$12,H$3:H$2000,1,1)+$DL20)-0), NA())</f>
        <v>0</v>
      </c>
      <c r="DP20" cm="1">
        <f t="array" ref="DP20">IFERROR(IF(ISNA($A20),NA(),INDEX(K$3:K$2000,_xlfn.XMATCH(Configuration!$B$12,K$3:K$2000,1,1)+$DL20)-0), NA())</f>
        <v>420</v>
      </c>
      <c r="DQ20" cm="1">
        <f t="array" ref="DQ20">IFERROR(IF(ISNA($A20),NA(),INDEX(N$3:N$2000,_xlfn.XMATCH(Configuration!$B$12,N$3:N$2000,1,1)+$DL20)-0), NA())</f>
        <v>907</v>
      </c>
      <c r="DR20" t="e" cm="1">
        <f t="array" ref="DR20">IFERROR(IF(ISNA($A20),NA(),INDEX(Q$3:Q$2000,_xlfn.XMATCH(Configuration!$B$12,Q$3:Q$2000,1,1)+$DL20)-0), NA())</f>
        <v>#N/A</v>
      </c>
      <c r="DS20" cm="1">
        <f t="array" ref="DS20">IFERROR(IF(ISNA($A20),NA(),INDEX(T$3:T$2000,_xlfn.XMATCH(Configuration!$B$12,T$3:T$2000,1,1)+$DL20)-0), NA())</f>
        <v>481</v>
      </c>
      <c r="DT20" cm="1">
        <f t="array" ref="DT20">IFERROR(IF(ISNA($A20),NA(),INDEX(W$3:W$2000,_xlfn.XMATCH(Configuration!$B$12,W$3:W$2000,1,1)+$DL20)-0), NA())</f>
        <v>1115</v>
      </c>
    </row>
    <row r="21" spans="1:124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15"/>
        <v>16</v>
      </c>
      <c r="AD21">
        <f t="shared" si="16"/>
        <v>3</v>
      </c>
      <c r="AE21">
        <f t="shared" si="17"/>
        <v>2</v>
      </c>
      <c r="AF21" s="5">
        <f t="shared" si="18"/>
        <v>0</v>
      </c>
      <c r="AG21">
        <f t="shared" si="19"/>
        <v>11</v>
      </c>
      <c r="AH21">
        <f t="shared" si="20"/>
        <v>12</v>
      </c>
      <c r="AI21">
        <f t="shared" si="21"/>
        <v>0</v>
      </c>
      <c r="AJ21">
        <f t="shared" si="22"/>
        <v>0</v>
      </c>
      <c r="AK21">
        <f t="shared" si="23"/>
        <v>12</v>
      </c>
      <c r="AL21" s="2">
        <f t="shared" si="24"/>
        <v>0.4</v>
      </c>
      <c r="AM21" s="2">
        <f t="shared" si="25"/>
        <v>0.6</v>
      </c>
      <c r="AN21" s="2">
        <f t="shared" si="26"/>
        <v>0</v>
      </c>
      <c r="AO21" s="2">
        <f t="shared" si="27"/>
        <v>0.25</v>
      </c>
      <c r="AP21" s="2">
        <f t="shared" si="28"/>
        <v>6.25E-2</v>
      </c>
      <c r="AQ21" s="2">
        <f t="shared" si="29"/>
        <v>0.125</v>
      </c>
      <c r="AR21" s="2">
        <f t="shared" si="30"/>
        <v>0.3125</v>
      </c>
      <c r="AS21" s="2">
        <f t="shared" si="31"/>
        <v>0</v>
      </c>
      <c r="AT21" s="2">
        <f t="shared" si="32"/>
        <v>0</v>
      </c>
      <c r="AU21" s="2">
        <f t="shared" si="33"/>
        <v>0.25</v>
      </c>
      <c r="AV21" s="3">
        <f t="shared" ca="1" si="34"/>
        <v>0.42857142857142855</v>
      </c>
      <c r="AW21" s="2">
        <f t="shared" si="35"/>
        <v>0</v>
      </c>
      <c r="AX21" s="2">
        <f t="shared" si="36"/>
        <v>0</v>
      </c>
      <c r="AY21">
        <f t="shared" si="37"/>
        <v>20</v>
      </c>
      <c r="AZ21">
        <f t="shared" si="38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9"/>
        <v>#N/A</v>
      </c>
      <c r="BS21" t="e">
        <f t="shared" si="0"/>
        <v>#N/A</v>
      </c>
      <c r="BT21" t="e">
        <f t="shared" si="1"/>
        <v>#N/A</v>
      </c>
      <c r="BU21" t="e">
        <f t="shared" si="2"/>
        <v>#N/A</v>
      </c>
      <c r="BV21" t="e">
        <f t="shared" si="3"/>
        <v>#N/A</v>
      </c>
      <c r="BW21" t="e">
        <f t="shared" si="4"/>
        <v>#N/A</v>
      </c>
      <c r="BX21" t="e">
        <f t="shared" si="40"/>
        <v>#N/A</v>
      </c>
      <c r="BY21" t="e">
        <f t="shared" si="41"/>
        <v>#N/A</v>
      </c>
      <c r="BZ21" t="e">
        <f t="shared" si="42"/>
        <v>#N/A</v>
      </c>
      <c r="CA21" t="e">
        <f t="shared" si="43"/>
        <v>#N/A</v>
      </c>
      <c r="CB21" t="e">
        <f t="shared" si="5"/>
        <v>#N/A</v>
      </c>
      <c r="CC21" t="e">
        <f t="shared" si="6"/>
        <v>#N/A</v>
      </c>
      <c r="CD21" t="e">
        <f>IF(OR(ISNA($A21),$AC21&lt;100),NA(),IF($BR21=0,0,FLOOR((CB21-_xlfn.XLOOKUP(_xlfn.AGGREGATE(5,6,$BR$3:$BR1972),$BR$3:$BR$2000,CB$3:CB$2000,1,1))/_xlfn.XLOOKUP($BR21,$BR$3:$BR$2000,$BR$3:$BR$2000,1,1), 1)))</f>
        <v>#N/A</v>
      </c>
      <c r="CE21" t="e">
        <f t="shared" si="44"/>
        <v>#N/A</v>
      </c>
      <c r="CF21" t="e" cm="1">
        <f t="array" ref="CF21">IFERROR(IF(OR(ISNA($A21),$AC21&lt;100,INDEX(International!C$3:C$2000,_xlfn.XMATCH(100,International!C$3:C$2000,1,1)+$BR21)=""),NA(),INDEX(International!C$3:C$2000,_xlfn.XMATCH(100,International!C$3:C$2000,1,1)+$BR21)), NA())</f>
        <v>#N/A</v>
      </c>
      <c r="CG21" t="e">
        <f t="shared" si="7"/>
        <v>#N/A</v>
      </c>
      <c r="CH21" t="e">
        <f>IF(OR(ISNA($A21),$AC21&lt;100),NA(),IF($BR21=0,0,FLOOR((CF21-_xlfn.XLOOKUP(_xlfn.AGGREGATE(5,6,$BR$3:$BR1972),$BR$3:$BR$2000,CF$3:CF$2000,1,1))/_xlfn.XLOOKUP($BR21,$BR$3:$BR$2000,$BR$3:$BR$2000,1,1), 1)))</f>
        <v>#N/A</v>
      </c>
      <c r="CI21" t="e">
        <f t="shared" si="45"/>
        <v>#N/A</v>
      </c>
      <c r="CJ21" t="e" cm="1">
        <f t="array" ref="CJ21">IFERROR(IF(OR(ISNA($A21),$AC21&lt;100,INDEX(International!F$3:F$2000,_xlfn.XMATCH(100,International!F$3:F$2000,1,1)+$BR21)=""),NA(),INDEX(International!F$3:F$2000,_xlfn.XMATCH(100,International!F$3:F$2000,1,1)+$BR21)), NA())</f>
        <v>#N/A</v>
      </c>
      <c r="CK21" t="e">
        <f t="shared" si="8"/>
        <v>#N/A</v>
      </c>
      <c r="CL21" t="e">
        <f>IF(OR(ISNA($A21),$AC21&lt;100),NA(),IF($BR21=0,0,FLOOR((CJ21-_xlfn.XLOOKUP(_xlfn.AGGREGATE(5,6,$BR$3:$BR1972),$BR$3:$BR$2000,CJ$3:CJ$2000,1,1))/_xlfn.XLOOKUP($BR21,$BR$3:$BR$2000,$BR$3:$BR$2000,1,1), 1)))</f>
        <v>#N/A</v>
      </c>
      <c r="CM21" t="e">
        <f t="shared" si="46"/>
        <v>#N/A</v>
      </c>
      <c r="CN21" t="e" cm="1">
        <f t="array" ref="CN21">IFERROR(IF(OR(ISNA($A21),$AC21&lt;100,INDEX(International!I$3:I$2000,_xlfn.XMATCH(100,International!I$3:I$2000,1,1)+$BR21)=""),NA(),INDEX(International!I$3:I$2000,_xlfn.XMATCH(100,International!I$3:I$2000,1,1)+$BR21)), NA())</f>
        <v>#N/A</v>
      </c>
      <c r="CO21" t="e">
        <f t="shared" si="9"/>
        <v>#N/A</v>
      </c>
      <c r="CP21" t="e">
        <f>IF(OR(ISNA($A21),$AC21&lt;100),NA(),IF($BR21=0,0,FLOOR((CN21-_xlfn.XLOOKUP(_xlfn.AGGREGATE(5,6,$BR$3:$BR1972),$BR$3:$BR$2000,CN$3:CN$2000,1,1))/_xlfn.XLOOKUP($BR21,$BR$3:$BR$2000,$BR$3:$BR$2000,1,1), 1)))</f>
        <v>#N/A</v>
      </c>
      <c r="CQ21" t="e">
        <f t="shared" si="47"/>
        <v>#N/A</v>
      </c>
      <c r="CR21" t="e" cm="1">
        <f t="array" ref="CR21">IFERROR(IF(OR(ISNA($A21),$AC21&lt;100,INDEX(International!L$3:L$2000,_xlfn.XMATCH(100,International!L$3:L$2000,1,1)+$BR21)=""),NA(),INDEX(International!L$3:L$2000,_xlfn.XMATCH(100,International!L$3:L$2000,1,1)+$BR21)), NA())</f>
        <v>#N/A</v>
      </c>
      <c r="CS21" t="e">
        <f t="shared" si="10"/>
        <v>#N/A</v>
      </c>
      <c r="CT21" t="e">
        <f>IF(OR(ISNA($A21),$AC21&lt;100),NA(),IF($BR21=0,0,FLOOR((CR21-_xlfn.XLOOKUP(_xlfn.AGGREGATE(5,6,$BR$3:$BR1972),$BR$3:$BR$2000,CR$3:CR$2000,1,1))/_xlfn.XLOOKUP($BR21,$BR$3:$BR$2000,$BR$3:$BR$2000,1,1), 1)))</f>
        <v>#N/A</v>
      </c>
      <c r="CU21" t="e">
        <f t="shared" si="48"/>
        <v>#N/A</v>
      </c>
      <c r="CV21" t="e" cm="1">
        <f t="array" ref="CV21">IFERROR(IF(OR(ISNA($A21),$AC21&lt;100,INDEX(International!O$3:O$2000,_xlfn.XMATCH(100,International!O$3:O$2000,1,1)+$BR21)=""),NA(),INDEX(International!O$3:O$2000,_xlfn.XMATCH(100,International!O$3:O$2000,1,1)+$BR21)), NA())</f>
        <v>#N/A</v>
      </c>
      <c r="CW21" t="e">
        <f t="shared" si="11"/>
        <v>#N/A</v>
      </c>
      <c r="CX21" t="e">
        <f>IF(OR(ISNA($A21),$AC21&lt;100),NA(),IF($BR21=0,0,FLOOR((CV21-_xlfn.XLOOKUP(_xlfn.AGGREGATE(5,6,$BR$3:$BR1972),$BR$3:$BR$2000,CV$3:CV$2000,1,1))/_xlfn.XLOOKUP($BR21,$BR$3:$BR$2000,$BR$3:$BR$2000,1,1), 1)))</f>
        <v>#N/A</v>
      </c>
      <c r="CY21" t="e">
        <f t="shared" si="49"/>
        <v>#N/A</v>
      </c>
      <c r="CZ21" t="e" cm="1">
        <f t="array" ref="CZ21">IFERROR(IF(OR(ISNA($A21),$AC21&lt;100,INDEX(International!R$3:R$2000,_xlfn.XMATCH(100,International!R$3:R$2000,1,1)+$BR21)=""),NA(),INDEX(International!R$3:R$2000,_xlfn.XMATCH(100,International!R$3:R$2000,1,1)+$BR21)), NA())</f>
        <v>#N/A</v>
      </c>
      <c r="DA21" t="e">
        <f t="shared" si="12"/>
        <v>#N/A</v>
      </c>
      <c r="DB21" t="e">
        <f>IF(OR(ISNA($A21),$AC21&lt;100),NA(),IF($BR21=0,0,FLOOR((CZ21-_xlfn.XLOOKUP(_xlfn.AGGREGATE(5,6,$BR$3:$BR1972),$BR$3:$BR$2000,CZ$3:CZ$2000,1,1))/_xlfn.XLOOKUP($BR21,$BR$3:$BR$2000,$BR$3:$BR$2000,1,1), 1)))</f>
        <v>#N/A</v>
      </c>
      <c r="DC21" t="e">
        <f t="shared" si="50"/>
        <v>#N/A</v>
      </c>
      <c r="DD21" t="e" cm="1">
        <f t="array" ref="DD21">IFERROR(IF(OR(ISNA($A21),$AC21&lt;100,INDEX(International!U$3:U$2000,_xlfn.XMATCH(100,International!U$3:U$2000,1,1)+$BR21)=""),NA(),INDEX(International!U$3:U$2000,_xlfn.XMATCH(100,International!U$3:U$2000,1,1)+$BR21)), NA())</f>
        <v>#N/A</v>
      </c>
      <c r="DE21" t="e">
        <f t="shared" si="13"/>
        <v>#N/A</v>
      </c>
      <c r="DF21" t="e">
        <f>IF(OR(ISNA($A21),$AC21&lt;100),NA(),IF($BR21=0,0,FLOOR((DD21-_xlfn.XLOOKUP(_xlfn.AGGREGATE(5,6,$BR$3:$BR1972),$BR$3:$BR$2000,DD$3:DD$2000,1,1))/_xlfn.XLOOKUP($BR21,$BR$3:$BR$2000,$BR$3:$BR$2000,1,1), 1)))</f>
        <v>#N/A</v>
      </c>
      <c r="DG21" t="e">
        <f t="shared" si="51"/>
        <v>#N/A</v>
      </c>
      <c r="DH21" t="e" cm="1">
        <f t="array" ref="DH21">IFERROR(IF(OR(ISNA($A21),$AC21&lt;100,INDEX(International!X$3:X$2000,_xlfn.XMATCH(100,International!X$3:X$2000,1,1)+$BR21)=""),NA(),INDEX(International!X$3:X$2000,_xlfn.XMATCH(100,International!X$3:X$2000,1,1)+$BR21)), NA())</f>
        <v>#N/A</v>
      </c>
      <c r="DI21" t="e">
        <f t="shared" si="14"/>
        <v>#N/A</v>
      </c>
      <c r="DJ21" t="e">
        <f>IF(OR(ISNA($A21),$AC21&lt;100),NA(),IF($BR21=0,0,FLOOR((DH21-_xlfn.XLOOKUP(_xlfn.AGGREGATE(5,6,$BR$3:$BR1972),$BR$3:$BR$2000,DH$3:DH$2000,1,1))/_xlfn.XLOOKUP($BR21,$BR$3:$BR$2000,$BR$3:$BR$2000,1,1), 1)))</f>
        <v>#N/A</v>
      </c>
      <c r="DK21" t="e">
        <f t="shared" si="52"/>
        <v>#N/A</v>
      </c>
      <c r="DL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20+1,DL20+1,NA())))</f>
        <v>18</v>
      </c>
      <c r="DM21" t="e" cm="1">
        <f t="array" ref="DM21">IFERROR(IF(ISNA($A21),NA(),INDEX(B$3:B$2000,_xlfn.XMATCH(Configuration!$B$12,B$3:B$2000,1,1)+$DL21)-0), NA())</f>
        <v>#N/A</v>
      </c>
      <c r="DN21" cm="1">
        <f t="array" ref="DN21">IFERROR(IF(ISNA($A21),NA(),INDEX(E$3:E$2000,_xlfn.XMATCH(Configuration!$B$12,E$3:E$2000,1,1)+$DL21)-0), NA())</f>
        <v>2182</v>
      </c>
      <c r="DO21" cm="1">
        <f t="array" ref="DO21">IFERROR(IF(ISNA($A21),NA(),INDEX(H$3:H$2000,_xlfn.XMATCH(Configuration!$B$12,H$3:H$2000,1,1)+$DL21)-0), NA())</f>
        <v>0</v>
      </c>
      <c r="DP21" cm="1">
        <f t="array" ref="DP21">IFERROR(IF(ISNA($A21),NA(),INDEX(K$3:K$2000,_xlfn.XMATCH(Configuration!$B$12,K$3:K$2000,1,1)+$DL21)-0), NA())</f>
        <v>421</v>
      </c>
      <c r="DQ21" cm="1">
        <f t="array" ref="DQ21">IFERROR(IF(ISNA($A21),NA(),INDEX(N$3:N$2000,_xlfn.XMATCH(Configuration!$B$12,N$3:N$2000,1,1)+$DL21)-0), NA())</f>
        <v>921</v>
      </c>
      <c r="DR21" t="e" cm="1">
        <f t="array" ref="DR21">IFERROR(IF(ISNA($A21),NA(),INDEX(Q$3:Q$2000,_xlfn.XMATCH(Configuration!$B$12,Q$3:Q$2000,1,1)+$DL21)-0), NA())</f>
        <v>#N/A</v>
      </c>
      <c r="DS21" cm="1">
        <f t="array" ref="DS21">IFERROR(IF(ISNA($A21),NA(),INDEX(T$3:T$2000,_xlfn.XMATCH(Configuration!$B$12,T$3:T$2000,1,1)+$DL21)-0), NA())</f>
        <v>495</v>
      </c>
      <c r="DT21" cm="1">
        <f t="array" ref="DT21">IFERROR(IF(ISNA($A21),NA(),INDEX(W$3:W$2000,_xlfn.XMATCH(Configuration!$B$12,W$3:W$2000,1,1)+$DL21)-0), NA())</f>
        <v>1135</v>
      </c>
    </row>
    <row r="22" spans="1:124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15"/>
        <v>16</v>
      </c>
      <c r="AD22">
        <f t="shared" si="16"/>
        <v>3</v>
      </c>
      <c r="AE22">
        <f t="shared" si="17"/>
        <v>2</v>
      </c>
      <c r="AF22" s="5">
        <f t="shared" si="18"/>
        <v>0</v>
      </c>
      <c r="AG22">
        <f t="shared" si="19"/>
        <v>11</v>
      </c>
      <c r="AH22">
        <f t="shared" si="20"/>
        <v>12</v>
      </c>
      <c r="AI22">
        <f t="shared" si="21"/>
        <v>0</v>
      </c>
      <c r="AJ22">
        <f t="shared" si="22"/>
        <v>0</v>
      </c>
      <c r="AK22">
        <f t="shared" si="23"/>
        <v>12</v>
      </c>
      <c r="AL22" s="2">
        <f t="shared" si="24"/>
        <v>0.4</v>
      </c>
      <c r="AM22" s="2">
        <f t="shared" si="25"/>
        <v>0.6</v>
      </c>
      <c r="AN22" s="2">
        <f t="shared" si="26"/>
        <v>0</v>
      </c>
      <c r="AO22" s="2">
        <f t="shared" si="27"/>
        <v>0.25</v>
      </c>
      <c r="AP22" s="2">
        <f t="shared" si="28"/>
        <v>6.25E-2</v>
      </c>
      <c r="AQ22" s="2">
        <f t="shared" si="29"/>
        <v>0.125</v>
      </c>
      <c r="AR22" s="2">
        <f t="shared" si="30"/>
        <v>0.3125</v>
      </c>
      <c r="AS22" s="2">
        <f t="shared" si="31"/>
        <v>0</v>
      </c>
      <c r="AT22" s="2">
        <f t="shared" si="32"/>
        <v>0</v>
      </c>
      <c r="AU22" s="2">
        <f t="shared" si="33"/>
        <v>0.25</v>
      </c>
      <c r="AV22" s="3">
        <f t="shared" ca="1" si="34"/>
        <v>0.14285714285714285</v>
      </c>
      <c r="AW22" s="2">
        <f t="shared" si="35"/>
        <v>0</v>
      </c>
      <c r="AX22" s="2">
        <f t="shared" si="36"/>
        <v>0</v>
      </c>
      <c r="AY22">
        <f t="shared" si="37"/>
        <v>19</v>
      </c>
      <c r="AZ22">
        <f t="shared" si="38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9"/>
        <v>#N/A</v>
      </c>
      <c r="BS22" t="e">
        <f t="shared" si="0"/>
        <v>#N/A</v>
      </c>
      <c r="BT22" t="e">
        <f t="shared" si="1"/>
        <v>#N/A</v>
      </c>
      <c r="BU22" t="e">
        <f t="shared" si="2"/>
        <v>#N/A</v>
      </c>
      <c r="BV22" t="e">
        <f t="shared" si="3"/>
        <v>#N/A</v>
      </c>
      <c r="BW22" t="e">
        <f t="shared" si="4"/>
        <v>#N/A</v>
      </c>
      <c r="BX22" t="e">
        <f t="shared" si="40"/>
        <v>#N/A</v>
      </c>
      <c r="BY22" t="e">
        <f t="shared" si="41"/>
        <v>#N/A</v>
      </c>
      <c r="BZ22" t="e">
        <f t="shared" si="42"/>
        <v>#N/A</v>
      </c>
      <c r="CA22" t="e">
        <f t="shared" si="43"/>
        <v>#N/A</v>
      </c>
      <c r="CB22" t="e">
        <f t="shared" si="5"/>
        <v>#N/A</v>
      </c>
      <c r="CC22" t="e">
        <f t="shared" si="6"/>
        <v>#N/A</v>
      </c>
      <c r="CD22" t="e">
        <f>IF(OR(ISNA($A22),$AC22&lt;100),NA(),IF($BR22=0,0,FLOOR((CB22-_xlfn.XLOOKUP(_xlfn.AGGREGATE(5,6,$BR$3:$BR1973),$BR$3:$BR$2000,CB$3:CB$2000,1,1))/_xlfn.XLOOKUP($BR22,$BR$3:$BR$2000,$BR$3:$BR$2000,1,1), 1)))</f>
        <v>#N/A</v>
      </c>
      <c r="CE22" t="e">
        <f t="shared" si="44"/>
        <v>#N/A</v>
      </c>
      <c r="CF22" t="e" cm="1">
        <f t="array" ref="CF22">IFERROR(IF(OR(ISNA($A22),$AC22&lt;100,INDEX(International!C$3:C$2000,_xlfn.XMATCH(100,International!C$3:C$2000,1,1)+$BR22)=""),NA(),INDEX(International!C$3:C$2000,_xlfn.XMATCH(100,International!C$3:C$2000,1,1)+$BR22)), NA())</f>
        <v>#N/A</v>
      </c>
      <c r="CG22" t="e">
        <f t="shared" si="7"/>
        <v>#N/A</v>
      </c>
      <c r="CH22" t="e">
        <f>IF(OR(ISNA($A22),$AC22&lt;100),NA(),IF($BR22=0,0,FLOOR((CF22-_xlfn.XLOOKUP(_xlfn.AGGREGATE(5,6,$BR$3:$BR1973),$BR$3:$BR$2000,CF$3:CF$2000,1,1))/_xlfn.XLOOKUP($BR22,$BR$3:$BR$2000,$BR$3:$BR$2000,1,1), 1)))</f>
        <v>#N/A</v>
      </c>
      <c r="CI22" t="e">
        <f t="shared" si="45"/>
        <v>#N/A</v>
      </c>
      <c r="CJ22" t="e" cm="1">
        <f t="array" ref="CJ22">IFERROR(IF(OR(ISNA($A22),$AC22&lt;100,INDEX(International!F$3:F$2000,_xlfn.XMATCH(100,International!F$3:F$2000,1,1)+$BR22)=""),NA(),INDEX(International!F$3:F$2000,_xlfn.XMATCH(100,International!F$3:F$2000,1,1)+$BR22)), NA())</f>
        <v>#N/A</v>
      </c>
      <c r="CK22" t="e">
        <f t="shared" si="8"/>
        <v>#N/A</v>
      </c>
      <c r="CL22" t="e">
        <f>IF(OR(ISNA($A22),$AC22&lt;100),NA(),IF($BR22=0,0,FLOOR((CJ22-_xlfn.XLOOKUP(_xlfn.AGGREGATE(5,6,$BR$3:$BR1973),$BR$3:$BR$2000,CJ$3:CJ$2000,1,1))/_xlfn.XLOOKUP($BR22,$BR$3:$BR$2000,$BR$3:$BR$2000,1,1), 1)))</f>
        <v>#N/A</v>
      </c>
      <c r="CM22" t="e">
        <f t="shared" si="46"/>
        <v>#N/A</v>
      </c>
      <c r="CN22" t="e" cm="1">
        <f t="array" ref="CN22">IFERROR(IF(OR(ISNA($A22),$AC22&lt;100,INDEX(International!I$3:I$2000,_xlfn.XMATCH(100,International!I$3:I$2000,1,1)+$BR22)=""),NA(),INDEX(International!I$3:I$2000,_xlfn.XMATCH(100,International!I$3:I$2000,1,1)+$BR22)), NA())</f>
        <v>#N/A</v>
      </c>
      <c r="CO22" t="e">
        <f t="shared" si="9"/>
        <v>#N/A</v>
      </c>
      <c r="CP22" t="e">
        <f>IF(OR(ISNA($A22),$AC22&lt;100),NA(),IF($BR22=0,0,FLOOR((CN22-_xlfn.XLOOKUP(_xlfn.AGGREGATE(5,6,$BR$3:$BR1973),$BR$3:$BR$2000,CN$3:CN$2000,1,1))/_xlfn.XLOOKUP($BR22,$BR$3:$BR$2000,$BR$3:$BR$2000,1,1), 1)))</f>
        <v>#N/A</v>
      </c>
      <c r="CQ22" t="e">
        <f t="shared" si="47"/>
        <v>#N/A</v>
      </c>
      <c r="CR22" t="e" cm="1">
        <f t="array" ref="CR22">IFERROR(IF(OR(ISNA($A22),$AC22&lt;100,INDEX(International!L$3:L$2000,_xlfn.XMATCH(100,International!L$3:L$2000,1,1)+$BR22)=""),NA(),INDEX(International!L$3:L$2000,_xlfn.XMATCH(100,International!L$3:L$2000,1,1)+$BR22)), NA())</f>
        <v>#N/A</v>
      </c>
      <c r="CS22" t="e">
        <f t="shared" si="10"/>
        <v>#N/A</v>
      </c>
      <c r="CT22" t="e">
        <f>IF(OR(ISNA($A22),$AC22&lt;100),NA(),IF($BR22=0,0,FLOOR((CR22-_xlfn.XLOOKUP(_xlfn.AGGREGATE(5,6,$BR$3:$BR1973),$BR$3:$BR$2000,CR$3:CR$2000,1,1))/_xlfn.XLOOKUP($BR22,$BR$3:$BR$2000,$BR$3:$BR$2000,1,1), 1)))</f>
        <v>#N/A</v>
      </c>
      <c r="CU22" t="e">
        <f t="shared" si="48"/>
        <v>#N/A</v>
      </c>
      <c r="CV22" t="e" cm="1">
        <f t="array" ref="CV22">IFERROR(IF(OR(ISNA($A22),$AC22&lt;100,INDEX(International!O$3:O$2000,_xlfn.XMATCH(100,International!O$3:O$2000,1,1)+$BR22)=""),NA(),INDEX(International!O$3:O$2000,_xlfn.XMATCH(100,International!O$3:O$2000,1,1)+$BR22)), NA())</f>
        <v>#N/A</v>
      </c>
      <c r="CW22" t="e">
        <f t="shared" si="11"/>
        <v>#N/A</v>
      </c>
      <c r="CX22" t="e">
        <f>IF(OR(ISNA($A22),$AC22&lt;100),NA(),IF($BR22=0,0,FLOOR((CV22-_xlfn.XLOOKUP(_xlfn.AGGREGATE(5,6,$BR$3:$BR1973),$BR$3:$BR$2000,CV$3:CV$2000,1,1))/_xlfn.XLOOKUP($BR22,$BR$3:$BR$2000,$BR$3:$BR$2000,1,1), 1)))</f>
        <v>#N/A</v>
      </c>
      <c r="CY22" t="e">
        <f t="shared" si="49"/>
        <v>#N/A</v>
      </c>
      <c r="CZ22" t="e" cm="1">
        <f t="array" ref="CZ22">IFERROR(IF(OR(ISNA($A22),$AC22&lt;100,INDEX(International!R$3:R$2000,_xlfn.XMATCH(100,International!R$3:R$2000,1,1)+$BR22)=""),NA(),INDEX(International!R$3:R$2000,_xlfn.XMATCH(100,International!R$3:R$2000,1,1)+$BR22)), NA())</f>
        <v>#N/A</v>
      </c>
      <c r="DA22" t="e">
        <f t="shared" si="12"/>
        <v>#N/A</v>
      </c>
      <c r="DB22" t="e">
        <f>IF(OR(ISNA($A22),$AC22&lt;100),NA(),IF($BR22=0,0,FLOOR((CZ22-_xlfn.XLOOKUP(_xlfn.AGGREGATE(5,6,$BR$3:$BR1973),$BR$3:$BR$2000,CZ$3:CZ$2000,1,1))/_xlfn.XLOOKUP($BR22,$BR$3:$BR$2000,$BR$3:$BR$2000,1,1), 1)))</f>
        <v>#N/A</v>
      </c>
      <c r="DC22" t="e">
        <f t="shared" si="50"/>
        <v>#N/A</v>
      </c>
      <c r="DD22" t="e" cm="1">
        <f t="array" ref="DD22">IFERROR(IF(OR(ISNA($A22),$AC22&lt;100,INDEX(International!U$3:U$2000,_xlfn.XMATCH(100,International!U$3:U$2000,1,1)+$BR22)=""),NA(),INDEX(International!U$3:U$2000,_xlfn.XMATCH(100,International!U$3:U$2000,1,1)+$BR22)), NA())</f>
        <v>#N/A</v>
      </c>
      <c r="DE22" t="e">
        <f t="shared" si="13"/>
        <v>#N/A</v>
      </c>
      <c r="DF22" t="e">
        <f>IF(OR(ISNA($A22),$AC22&lt;100),NA(),IF($BR22=0,0,FLOOR((DD22-_xlfn.XLOOKUP(_xlfn.AGGREGATE(5,6,$BR$3:$BR1973),$BR$3:$BR$2000,DD$3:DD$2000,1,1))/_xlfn.XLOOKUP($BR22,$BR$3:$BR$2000,$BR$3:$BR$2000,1,1), 1)))</f>
        <v>#N/A</v>
      </c>
      <c r="DG22" t="e">
        <f t="shared" si="51"/>
        <v>#N/A</v>
      </c>
      <c r="DH22" t="e" cm="1">
        <f t="array" ref="DH22">IFERROR(IF(OR(ISNA($A22),$AC22&lt;100,INDEX(International!X$3:X$2000,_xlfn.XMATCH(100,International!X$3:X$2000,1,1)+$BR22)=""),NA(),INDEX(International!X$3:X$2000,_xlfn.XMATCH(100,International!X$3:X$2000,1,1)+$BR22)), NA())</f>
        <v>#N/A</v>
      </c>
      <c r="DI22" t="e">
        <f t="shared" si="14"/>
        <v>#N/A</v>
      </c>
      <c r="DJ22" t="e">
        <f>IF(OR(ISNA($A22),$AC22&lt;100),NA(),IF($BR22=0,0,FLOOR((DH22-_xlfn.XLOOKUP(_xlfn.AGGREGATE(5,6,$BR$3:$BR1973),$BR$3:$BR$2000,DH$3:DH$2000,1,1))/_xlfn.XLOOKUP($BR22,$BR$3:$BR$2000,$BR$3:$BR$2000,1,1), 1)))</f>
        <v>#N/A</v>
      </c>
      <c r="DK22" t="e">
        <f t="shared" si="52"/>
        <v>#N/A</v>
      </c>
      <c r="DL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21+1,DL21+1,NA())))</f>
        <v>19</v>
      </c>
      <c r="DM22" t="e" cm="1">
        <f t="array" ref="DM22">IFERROR(IF(ISNA($A22),NA(),INDEX(B$3:B$2000,_xlfn.XMATCH(Configuration!$B$12,B$3:B$2000,1,1)+$DL22)-0), NA())</f>
        <v>#N/A</v>
      </c>
      <c r="DN22" cm="1">
        <f t="array" ref="DN22">IFERROR(IF(ISNA($A22),NA(),INDEX(E$3:E$2000,_xlfn.XMATCH(Configuration!$B$12,E$3:E$2000,1,1)+$DL22)-0), NA())</f>
        <v>2298</v>
      </c>
      <c r="DO22" cm="1">
        <f t="array" ref="DO22">IFERROR(IF(ISNA($A22),NA(),INDEX(H$3:H$2000,_xlfn.XMATCH(Configuration!$B$12,H$3:H$2000,1,1)+$DL22)-0), NA())</f>
        <v>0</v>
      </c>
      <c r="DP22" cm="1">
        <f t="array" ref="DP22">IFERROR(IF(ISNA($A22),NA(),INDEX(K$3:K$2000,_xlfn.XMATCH(Configuration!$B$12,K$3:K$2000,1,1)+$DL22)-0), NA())</f>
        <v>428</v>
      </c>
      <c r="DQ22" cm="1">
        <f t="array" ref="DQ22">IFERROR(IF(ISNA($A22),NA(),INDEX(N$3:N$2000,_xlfn.XMATCH(Configuration!$B$12,N$3:N$2000,1,1)+$DL22)-0), NA())</f>
        <v>934</v>
      </c>
      <c r="DR22" t="e" cm="1">
        <f t="array" ref="DR22">IFERROR(IF(ISNA($A22),NA(),INDEX(Q$3:Q$2000,_xlfn.XMATCH(Configuration!$B$12,Q$3:Q$2000,1,1)+$DL22)-0), NA())</f>
        <v>#N/A</v>
      </c>
      <c r="DS22" cm="1">
        <f t="array" ref="DS22">IFERROR(IF(ISNA($A22),NA(),INDEX(T$3:T$2000,_xlfn.XMATCH(Configuration!$B$12,T$3:T$2000,1,1)+$DL22)-0), NA())</f>
        <v>506</v>
      </c>
      <c r="DT22" cm="1">
        <f t="array" ref="DT22">IFERROR(IF(ISNA($A22),NA(),INDEX(W$3:W$2000,_xlfn.XMATCH(Configuration!$B$12,W$3:W$2000,1,1)+$DL22)-0), NA())</f>
        <v>1158</v>
      </c>
    </row>
    <row r="23" spans="1:124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15"/>
        <v>16</v>
      </c>
      <c r="AD23">
        <f t="shared" si="16"/>
        <v>4</v>
      </c>
      <c r="AE23">
        <f t="shared" si="17"/>
        <v>2</v>
      </c>
      <c r="AF23" s="5">
        <f t="shared" si="18"/>
        <v>0</v>
      </c>
      <c r="AG23">
        <f t="shared" si="19"/>
        <v>10</v>
      </c>
      <c r="AH23">
        <f t="shared" si="20"/>
        <v>12</v>
      </c>
      <c r="AI23">
        <f t="shared" si="21"/>
        <v>0</v>
      </c>
      <c r="AJ23">
        <f t="shared" si="22"/>
        <v>0</v>
      </c>
      <c r="AK23">
        <f t="shared" si="23"/>
        <v>12</v>
      </c>
      <c r="AL23" s="2">
        <f t="shared" si="24"/>
        <v>0.33333333333333331</v>
      </c>
      <c r="AM23" s="2">
        <f t="shared" si="25"/>
        <v>0.66666666666666663</v>
      </c>
      <c r="AN23" s="2">
        <f t="shared" si="26"/>
        <v>0</v>
      </c>
      <c r="AO23" s="2">
        <f t="shared" si="27"/>
        <v>0.25</v>
      </c>
      <c r="AP23" s="2">
        <f t="shared" si="28"/>
        <v>6.25E-2</v>
      </c>
      <c r="AQ23" s="2">
        <f t="shared" si="29"/>
        <v>0.125</v>
      </c>
      <c r="AR23" s="2">
        <f t="shared" si="30"/>
        <v>0.3125</v>
      </c>
      <c r="AS23" s="2">
        <f t="shared" si="31"/>
        <v>0</v>
      </c>
      <c r="AT23" s="2">
        <f t="shared" si="32"/>
        <v>0</v>
      </c>
      <c r="AU23" s="2">
        <f t="shared" si="33"/>
        <v>0.25</v>
      </c>
      <c r="AV23" s="3">
        <f t="shared" ca="1" si="34"/>
        <v>0</v>
      </c>
      <c r="AW23" s="2">
        <f t="shared" si="35"/>
        <v>0</v>
      </c>
      <c r="AX23" s="2">
        <f t="shared" si="36"/>
        <v>0</v>
      </c>
      <c r="AY23">
        <f t="shared" si="37"/>
        <v>18</v>
      </c>
      <c r="AZ23">
        <f t="shared" si="38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9"/>
        <v>#N/A</v>
      </c>
      <c r="BS23" t="e">
        <f t="shared" si="0"/>
        <v>#N/A</v>
      </c>
      <c r="BT23" t="e">
        <f t="shared" si="1"/>
        <v>#N/A</v>
      </c>
      <c r="BU23" t="e">
        <f t="shared" si="2"/>
        <v>#N/A</v>
      </c>
      <c r="BV23" t="e">
        <f t="shared" si="3"/>
        <v>#N/A</v>
      </c>
      <c r="BW23" t="e">
        <f t="shared" si="4"/>
        <v>#N/A</v>
      </c>
      <c r="BX23" t="e">
        <f t="shared" si="40"/>
        <v>#N/A</v>
      </c>
      <c r="BY23" t="e">
        <f t="shared" si="41"/>
        <v>#N/A</v>
      </c>
      <c r="BZ23" t="e">
        <f t="shared" si="42"/>
        <v>#N/A</v>
      </c>
      <c r="CA23" t="e">
        <f t="shared" si="43"/>
        <v>#N/A</v>
      </c>
      <c r="CB23" t="e">
        <f t="shared" si="5"/>
        <v>#N/A</v>
      </c>
      <c r="CC23" t="e">
        <f t="shared" si="6"/>
        <v>#N/A</v>
      </c>
      <c r="CD23" t="e">
        <f>IF(OR(ISNA($A23),$AC23&lt;100),NA(),IF($BR23=0,0,FLOOR((CB23-_xlfn.XLOOKUP(_xlfn.AGGREGATE(5,6,$BR$3:$BR1974),$BR$3:$BR$2000,CB$3:CB$2000,1,1))/_xlfn.XLOOKUP($BR23,$BR$3:$BR$2000,$BR$3:$BR$2000,1,1), 1)))</f>
        <v>#N/A</v>
      </c>
      <c r="CE23" t="e">
        <f t="shared" si="44"/>
        <v>#N/A</v>
      </c>
      <c r="CF23" t="e" cm="1">
        <f t="array" ref="CF23">IFERROR(IF(OR(ISNA($A23),$AC23&lt;100,INDEX(International!C$3:C$2000,_xlfn.XMATCH(100,International!C$3:C$2000,1,1)+$BR23)=""),NA(),INDEX(International!C$3:C$2000,_xlfn.XMATCH(100,International!C$3:C$2000,1,1)+$BR23)), NA())</f>
        <v>#N/A</v>
      </c>
      <c r="CG23" t="e">
        <f t="shared" si="7"/>
        <v>#N/A</v>
      </c>
      <c r="CH23" t="e">
        <f>IF(OR(ISNA($A23),$AC23&lt;100),NA(),IF($BR23=0,0,FLOOR((CF23-_xlfn.XLOOKUP(_xlfn.AGGREGATE(5,6,$BR$3:$BR1974),$BR$3:$BR$2000,CF$3:CF$2000,1,1))/_xlfn.XLOOKUP($BR23,$BR$3:$BR$2000,$BR$3:$BR$2000,1,1), 1)))</f>
        <v>#N/A</v>
      </c>
      <c r="CI23" t="e">
        <f t="shared" si="45"/>
        <v>#N/A</v>
      </c>
      <c r="CJ23" t="e" cm="1">
        <f t="array" ref="CJ23">IFERROR(IF(OR(ISNA($A23),$AC23&lt;100,INDEX(International!F$3:F$2000,_xlfn.XMATCH(100,International!F$3:F$2000,1,1)+$BR23)=""),NA(),INDEX(International!F$3:F$2000,_xlfn.XMATCH(100,International!F$3:F$2000,1,1)+$BR23)), NA())</f>
        <v>#N/A</v>
      </c>
      <c r="CK23" t="e">
        <f t="shared" si="8"/>
        <v>#N/A</v>
      </c>
      <c r="CL23" t="e">
        <f>IF(OR(ISNA($A23),$AC23&lt;100),NA(),IF($BR23=0,0,FLOOR((CJ23-_xlfn.XLOOKUP(_xlfn.AGGREGATE(5,6,$BR$3:$BR1974),$BR$3:$BR$2000,CJ$3:CJ$2000,1,1))/_xlfn.XLOOKUP($BR23,$BR$3:$BR$2000,$BR$3:$BR$2000,1,1), 1)))</f>
        <v>#N/A</v>
      </c>
      <c r="CM23" t="e">
        <f t="shared" si="46"/>
        <v>#N/A</v>
      </c>
      <c r="CN23" t="e" cm="1">
        <f t="array" ref="CN23">IFERROR(IF(OR(ISNA($A23),$AC23&lt;100,INDEX(International!I$3:I$2000,_xlfn.XMATCH(100,International!I$3:I$2000,1,1)+$BR23)=""),NA(),INDEX(International!I$3:I$2000,_xlfn.XMATCH(100,International!I$3:I$2000,1,1)+$BR23)), NA())</f>
        <v>#N/A</v>
      </c>
      <c r="CO23" t="e">
        <f t="shared" si="9"/>
        <v>#N/A</v>
      </c>
      <c r="CP23" t="e">
        <f>IF(OR(ISNA($A23),$AC23&lt;100),NA(),IF($BR23=0,0,FLOOR((CN23-_xlfn.XLOOKUP(_xlfn.AGGREGATE(5,6,$BR$3:$BR1974),$BR$3:$BR$2000,CN$3:CN$2000,1,1))/_xlfn.XLOOKUP($BR23,$BR$3:$BR$2000,$BR$3:$BR$2000,1,1), 1)))</f>
        <v>#N/A</v>
      </c>
      <c r="CQ23" t="e">
        <f t="shared" si="47"/>
        <v>#N/A</v>
      </c>
      <c r="CR23" t="e" cm="1">
        <f t="array" ref="CR23">IFERROR(IF(OR(ISNA($A23),$AC23&lt;100,INDEX(International!L$3:L$2000,_xlfn.XMATCH(100,International!L$3:L$2000,1,1)+$BR23)=""),NA(),INDEX(International!L$3:L$2000,_xlfn.XMATCH(100,International!L$3:L$2000,1,1)+$BR23)), NA())</f>
        <v>#N/A</v>
      </c>
      <c r="CS23" t="e">
        <f t="shared" si="10"/>
        <v>#N/A</v>
      </c>
      <c r="CT23" t="e">
        <f>IF(OR(ISNA($A23),$AC23&lt;100),NA(),IF($BR23=0,0,FLOOR((CR23-_xlfn.XLOOKUP(_xlfn.AGGREGATE(5,6,$BR$3:$BR1974),$BR$3:$BR$2000,CR$3:CR$2000,1,1))/_xlfn.XLOOKUP($BR23,$BR$3:$BR$2000,$BR$3:$BR$2000,1,1), 1)))</f>
        <v>#N/A</v>
      </c>
      <c r="CU23" t="e">
        <f t="shared" si="48"/>
        <v>#N/A</v>
      </c>
      <c r="CV23" t="e" cm="1">
        <f t="array" ref="CV23">IFERROR(IF(OR(ISNA($A23),$AC23&lt;100,INDEX(International!O$3:O$2000,_xlfn.XMATCH(100,International!O$3:O$2000,1,1)+$BR23)=""),NA(),INDEX(International!O$3:O$2000,_xlfn.XMATCH(100,International!O$3:O$2000,1,1)+$BR23)), NA())</f>
        <v>#N/A</v>
      </c>
      <c r="CW23" t="e">
        <f t="shared" si="11"/>
        <v>#N/A</v>
      </c>
      <c r="CX23" t="e">
        <f>IF(OR(ISNA($A23),$AC23&lt;100),NA(),IF($BR23=0,0,FLOOR((CV23-_xlfn.XLOOKUP(_xlfn.AGGREGATE(5,6,$BR$3:$BR1974),$BR$3:$BR$2000,CV$3:CV$2000,1,1))/_xlfn.XLOOKUP($BR23,$BR$3:$BR$2000,$BR$3:$BR$2000,1,1), 1)))</f>
        <v>#N/A</v>
      </c>
      <c r="CY23" t="e">
        <f t="shared" si="49"/>
        <v>#N/A</v>
      </c>
      <c r="CZ23" t="e" cm="1">
        <f t="array" ref="CZ23">IFERROR(IF(OR(ISNA($A23),$AC23&lt;100,INDEX(International!R$3:R$2000,_xlfn.XMATCH(100,International!R$3:R$2000,1,1)+$BR23)=""),NA(),INDEX(International!R$3:R$2000,_xlfn.XMATCH(100,International!R$3:R$2000,1,1)+$BR23)), NA())</f>
        <v>#N/A</v>
      </c>
      <c r="DA23" t="e">
        <f t="shared" si="12"/>
        <v>#N/A</v>
      </c>
      <c r="DB23" t="e">
        <f>IF(OR(ISNA($A23),$AC23&lt;100),NA(),IF($BR23=0,0,FLOOR((CZ23-_xlfn.XLOOKUP(_xlfn.AGGREGATE(5,6,$BR$3:$BR1974),$BR$3:$BR$2000,CZ$3:CZ$2000,1,1))/_xlfn.XLOOKUP($BR23,$BR$3:$BR$2000,$BR$3:$BR$2000,1,1), 1)))</f>
        <v>#N/A</v>
      </c>
      <c r="DC23" t="e">
        <f t="shared" si="50"/>
        <v>#N/A</v>
      </c>
      <c r="DD23" t="e" cm="1">
        <f t="array" ref="DD23">IFERROR(IF(OR(ISNA($A23),$AC23&lt;100,INDEX(International!U$3:U$2000,_xlfn.XMATCH(100,International!U$3:U$2000,1,1)+$BR23)=""),NA(),INDEX(International!U$3:U$2000,_xlfn.XMATCH(100,International!U$3:U$2000,1,1)+$BR23)), NA())</f>
        <v>#N/A</v>
      </c>
      <c r="DE23" t="e">
        <f t="shared" si="13"/>
        <v>#N/A</v>
      </c>
      <c r="DF23" t="e">
        <f>IF(OR(ISNA($A23),$AC23&lt;100),NA(),IF($BR23=0,0,FLOOR((DD23-_xlfn.XLOOKUP(_xlfn.AGGREGATE(5,6,$BR$3:$BR1974),$BR$3:$BR$2000,DD$3:DD$2000,1,1))/_xlfn.XLOOKUP($BR23,$BR$3:$BR$2000,$BR$3:$BR$2000,1,1), 1)))</f>
        <v>#N/A</v>
      </c>
      <c r="DG23" t="e">
        <f t="shared" si="51"/>
        <v>#N/A</v>
      </c>
      <c r="DH23" t="e" cm="1">
        <f t="array" ref="DH23">IFERROR(IF(OR(ISNA($A23),$AC23&lt;100,INDEX(International!X$3:X$2000,_xlfn.XMATCH(100,International!X$3:X$2000,1,1)+$BR23)=""),NA(),INDEX(International!X$3:X$2000,_xlfn.XMATCH(100,International!X$3:X$2000,1,1)+$BR23)), NA())</f>
        <v>#N/A</v>
      </c>
      <c r="DI23" t="e">
        <f t="shared" si="14"/>
        <v>#N/A</v>
      </c>
      <c r="DJ23" t="e">
        <f>IF(OR(ISNA($A23),$AC23&lt;100),NA(),IF($BR23=0,0,FLOOR((DH23-_xlfn.XLOOKUP(_xlfn.AGGREGATE(5,6,$BR$3:$BR1974),$BR$3:$BR$2000,DH$3:DH$2000,1,1))/_xlfn.XLOOKUP($BR23,$BR$3:$BR$2000,$BR$3:$BR$2000,1,1), 1)))</f>
        <v>#N/A</v>
      </c>
      <c r="DK23" t="e">
        <f t="shared" si="52"/>
        <v>#N/A</v>
      </c>
      <c r="DL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22+1,DL22+1,NA())))</f>
        <v>20</v>
      </c>
      <c r="DM23" t="e" cm="1">
        <f t="array" ref="DM23">IFERROR(IF(ISNA($A23),NA(),INDEX(B$3:B$2000,_xlfn.XMATCH(Configuration!$B$12,B$3:B$2000,1,1)+$DL23)-0), NA())</f>
        <v>#N/A</v>
      </c>
      <c r="DN23" cm="1">
        <f t="array" ref="DN23">IFERROR(IF(ISNA($A23),NA(),INDEX(E$3:E$2000,_xlfn.XMATCH(Configuration!$B$12,E$3:E$2000,1,1)+$DL23)-0), NA())</f>
        <v>2389</v>
      </c>
      <c r="DO23" cm="1">
        <f t="array" ref="DO23">IFERROR(IF(ISNA($A23),NA(),INDEX(H$3:H$2000,_xlfn.XMATCH(Configuration!$B$12,H$3:H$2000,1,1)+$DL23)-0), NA())</f>
        <v>0</v>
      </c>
      <c r="DP23" cm="1">
        <f t="array" ref="DP23">IFERROR(IF(ISNA($A23),NA(),INDEX(K$3:K$2000,_xlfn.XMATCH(Configuration!$B$12,K$3:K$2000,1,1)+$DL23)-0), NA())</f>
        <v>429</v>
      </c>
      <c r="DQ23" cm="1">
        <f t="array" ref="DQ23">IFERROR(IF(ISNA($A23),NA(),INDEX(N$3:N$2000,_xlfn.XMATCH(Configuration!$B$12,N$3:N$2000,1,1)+$DL23)-0), NA())</f>
        <v>943</v>
      </c>
      <c r="DR23" t="e" cm="1">
        <f t="array" ref="DR23">IFERROR(IF(ISNA($A23),NA(),INDEX(Q$3:Q$2000,_xlfn.XMATCH(Configuration!$B$12,Q$3:Q$2000,1,1)+$DL23)-0), NA())</f>
        <v>#N/A</v>
      </c>
      <c r="DS23" cm="1">
        <f t="array" ref="DS23">IFERROR(IF(ISNA($A23),NA(),INDEX(T$3:T$2000,_xlfn.XMATCH(Configuration!$B$12,T$3:T$2000,1,1)+$DL23)-0), NA())</f>
        <v>514</v>
      </c>
      <c r="DT23" cm="1">
        <f t="array" ref="DT23">IFERROR(IF(ISNA($A23),NA(),INDEX(W$3:W$2000,_xlfn.XMATCH(Configuration!$B$12,W$3:W$2000,1,1)+$DL23)-0), NA())</f>
        <v>1191</v>
      </c>
    </row>
    <row r="24" spans="1:124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15"/>
        <v>16</v>
      </c>
      <c r="AD24">
        <f t="shared" si="16"/>
        <v>6</v>
      </c>
      <c r="AE24">
        <f t="shared" si="17"/>
        <v>2</v>
      </c>
      <c r="AF24" s="5">
        <f t="shared" si="18"/>
        <v>0</v>
      </c>
      <c r="AG24">
        <f t="shared" si="19"/>
        <v>8</v>
      </c>
      <c r="AH24">
        <f t="shared" si="20"/>
        <v>12</v>
      </c>
      <c r="AI24">
        <f t="shared" si="21"/>
        <v>2</v>
      </c>
      <c r="AJ24">
        <f t="shared" si="22"/>
        <v>0</v>
      </c>
      <c r="AK24">
        <f t="shared" si="23"/>
        <v>10</v>
      </c>
      <c r="AL24" s="2">
        <f t="shared" si="24"/>
        <v>0.25</v>
      </c>
      <c r="AM24" s="2">
        <f t="shared" si="25"/>
        <v>0.75</v>
      </c>
      <c r="AN24" s="2">
        <f t="shared" si="26"/>
        <v>0</v>
      </c>
      <c r="AO24" s="2">
        <f t="shared" si="27"/>
        <v>0.25</v>
      </c>
      <c r="AP24" s="2">
        <f t="shared" si="28"/>
        <v>6.25E-2</v>
      </c>
      <c r="AQ24" s="2">
        <f t="shared" si="29"/>
        <v>0.125</v>
      </c>
      <c r="AR24" s="2">
        <f t="shared" si="30"/>
        <v>0.3125</v>
      </c>
      <c r="AS24" s="2">
        <f t="shared" si="31"/>
        <v>0</v>
      </c>
      <c r="AT24" s="2">
        <f t="shared" si="32"/>
        <v>0</v>
      </c>
      <c r="AU24" s="2">
        <f t="shared" si="33"/>
        <v>0.25</v>
      </c>
      <c r="AV24" s="3">
        <f t="shared" ca="1" si="34"/>
        <v>0</v>
      </c>
      <c r="AW24" s="2">
        <f t="shared" si="35"/>
        <v>0</v>
      </c>
      <c r="AX24" s="2">
        <f t="shared" si="36"/>
        <v>0</v>
      </c>
      <c r="AY24">
        <f t="shared" si="37"/>
        <v>17</v>
      </c>
      <c r="AZ24">
        <f t="shared" si="38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9"/>
        <v>#N/A</v>
      </c>
      <c r="BS24" t="e">
        <f t="shared" si="0"/>
        <v>#N/A</v>
      </c>
      <c r="BT24" t="e">
        <f t="shared" si="1"/>
        <v>#N/A</v>
      </c>
      <c r="BU24" t="e">
        <f t="shared" si="2"/>
        <v>#N/A</v>
      </c>
      <c r="BV24" t="e">
        <f t="shared" si="3"/>
        <v>#N/A</v>
      </c>
      <c r="BW24" t="e">
        <f t="shared" si="4"/>
        <v>#N/A</v>
      </c>
      <c r="BX24" t="e">
        <f t="shared" si="40"/>
        <v>#N/A</v>
      </c>
      <c r="BY24" t="e">
        <f t="shared" si="41"/>
        <v>#N/A</v>
      </c>
      <c r="BZ24" t="e">
        <f t="shared" si="42"/>
        <v>#N/A</v>
      </c>
      <c r="CA24" t="e">
        <f t="shared" si="43"/>
        <v>#N/A</v>
      </c>
      <c r="CB24" t="e">
        <f t="shared" si="5"/>
        <v>#N/A</v>
      </c>
      <c r="CC24" t="e">
        <f t="shared" si="6"/>
        <v>#N/A</v>
      </c>
      <c r="CD24" t="e">
        <f>IF(OR(ISNA($A24),$AC24&lt;100),NA(),IF($BR24=0,0,FLOOR((CB24-_xlfn.XLOOKUP(_xlfn.AGGREGATE(5,6,$BR$3:$BR1975),$BR$3:$BR$2000,CB$3:CB$2000,1,1))/_xlfn.XLOOKUP($BR24,$BR$3:$BR$2000,$BR$3:$BR$2000,1,1), 1)))</f>
        <v>#N/A</v>
      </c>
      <c r="CE24" t="e">
        <f t="shared" si="44"/>
        <v>#N/A</v>
      </c>
      <c r="CF24" t="e" cm="1">
        <f t="array" ref="CF24">IFERROR(IF(OR(ISNA($A24),$AC24&lt;100,INDEX(International!C$3:C$2000,_xlfn.XMATCH(100,International!C$3:C$2000,1,1)+$BR24)=""),NA(),INDEX(International!C$3:C$2000,_xlfn.XMATCH(100,International!C$3:C$2000,1,1)+$BR24)), NA())</f>
        <v>#N/A</v>
      </c>
      <c r="CG24" t="e">
        <f t="shared" si="7"/>
        <v>#N/A</v>
      </c>
      <c r="CH24" t="e">
        <f>IF(OR(ISNA($A24),$AC24&lt;100),NA(),IF($BR24=0,0,FLOOR((CF24-_xlfn.XLOOKUP(_xlfn.AGGREGATE(5,6,$BR$3:$BR1975),$BR$3:$BR$2000,CF$3:CF$2000,1,1))/_xlfn.XLOOKUP($BR24,$BR$3:$BR$2000,$BR$3:$BR$2000,1,1), 1)))</f>
        <v>#N/A</v>
      </c>
      <c r="CI24" t="e">
        <f t="shared" si="45"/>
        <v>#N/A</v>
      </c>
      <c r="CJ24" t="e" cm="1">
        <f t="array" ref="CJ24">IFERROR(IF(OR(ISNA($A24),$AC24&lt;100,INDEX(International!F$3:F$2000,_xlfn.XMATCH(100,International!F$3:F$2000,1,1)+$BR24)=""),NA(),INDEX(International!F$3:F$2000,_xlfn.XMATCH(100,International!F$3:F$2000,1,1)+$BR24)), NA())</f>
        <v>#N/A</v>
      </c>
      <c r="CK24" t="e">
        <f t="shared" si="8"/>
        <v>#N/A</v>
      </c>
      <c r="CL24" t="e">
        <f>IF(OR(ISNA($A24),$AC24&lt;100),NA(),IF($BR24=0,0,FLOOR((CJ24-_xlfn.XLOOKUP(_xlfn.AGGREGATE(5,6,$BR$3:$BR1975),$BR$3:$BR$2000,CJ$3:CJ$2000,1,1))/_xlfn.XLOOKUP($BR24,$BR$3:$BR$2000,$BR$3:$BR$2000,1,1), 1)))</f>
        <v>#N/A</v>
      </c>
      <c r="CM24" t="e">
        <f t="shared" si="46"/>
        <v>#N/A</v>
      </c>
      <c r="CN24" t="e" cm="1">
        <f t="array" ref="CN24">IFERROR(IF(OR(ISNA($A24),$AC24&lt;100,INDEX(International!I$3:I$2000,_xlfn.XMATCH(100,International!I$3:I$2000,1,1)+$BR24)=""),NA(),INDEX(International!I$3:I$2000,_xlfn.XMATCH(100,International!I$3:I$2000,1,1)+$BR24)), NA())</f>
        <v>#N/A</v>
      </c>
      <c r="CO24" t="e">
        <f t="shared" si="9"/>
        <v>#N/A</v>
      </c>
      <c r="CP24" t="e">
        <f>IF(OR(ISNA($A24),$AC24&lt;100),NA(),IF($BR24=0,0,FLOOR((CN24-_xlfn.XLOOKUP(_xlfn.AGGREGATE(5,6,$BR$3:$BR1975),$BR$3:$BR$2000,CN$3:CN$2000,1,1))/_xlfn.XLOOKUP($BR24,$BR$3:$BR$2000,$BR$3:$BR$2000,1,1), 1)))</f>
        <v>#N/A</v>
      </c>
      <c r="CQ24" t="e">
        <f t="shared" si="47"/>
        <v>#N/A</v>
      </c>
      <c r="CR24" t="e" cm="1">
        <f t="array" ref="CR24">IFERROR(IF(OR(ISNA($A24),$AC24&lt;100,INDEX(International!L$3:L$2000,_xlfn.XMATCH(100,International!L$3:L$2000,1,1)+$BR24)=""),NA(),INDEX(International!L$3:L$2000,_xlfn.XMATCH(100,International!L$3:L$2000,1,1)+$BR24)), NA())</f>
        <v>#N/A</v>
      </c>
      <c r="CS24" t="e">
        <f t="shared" si="10"/>
        <v>#N/A</v>
      </c>
      <c r="CT24" t="e">
        <f>IF(OR(ISNA($A24),$AC24&lt;100),NA(),IF($BR24=0,0,FLOOR((CR24-_xlfn.XLOOKUP(_xlfn.AGGREGATE(5,6,$BR$3:$BR1975),$BR$3:$BR$2000,CR$3:CR$2000,1,1))/_xlfn.XLOOKUP($BR24,$BR$3:$BR$2000,$BR$3:$BR$2000,1,1), 1)))</f>
        <v>#N/A</v>
      </c>
      <c r="CU24" t="e">
        <f t="shared" si="48"/>
        <v>#N/A</v>
      </c>
      <c r="CV24" t="e" cm="1">
        <f t="array" ref="CV24">IFERROR(IF(OR(ISNA($A24),$AC24&lt;100,INDEX(International!O$3:O$2000,_xlfn.XMATCH(100,International!O$3:O$2000,1,1)+$BR24)=""),NA(),INDEX(International!O$3:O$2000,_xlfn.XMATCH(100,International!O$3:O$2000,1,1)+$BR24)), NA())</f>
        <v>#N/A</v>
      </c>
      <c r="CW24" t="e">
        <f t="shared" si="11"/>
        <v>#N/A</v>
      </c>
      <c r="CX24" t="e">
        <f>IF(OR(ISNA($A24),$AC24&lt;100),NA(),IF($BR24=0,0,FLOOR((CV24-_xlfn.XLOOKUP(_xlfn.AGGREGATE(5,6,$BR$3:$BR1975),$BR$3:$BR$2000,CV$3:CV$2000,1,1))/_xlfn.XLOOKUP($BR24,$BR$3:$BR$2000,$BR$3:$BR$2000,1,1), 1)))</f>
        <v>#N/A</v>
      </c>
      <c r="CY24" t="e">
        <f t="shared" si="49"/>
        <v>#N/A</v>
      </c>
      <c r="CZ24" t="e" cm="1">
        <f t="array" ref="CZ24">IFERROR(IF(OR(ISNA($A24),$AC24&lt;100,INDEX(International!R$3:R$2000,_xlfn.XMATCH(100,International!R$3:R$2000,1,1)+$BR24)=""),NA(),INDEX(International!R$3:R$2000,_xlfn.XMATCH(100,International!R$3:R$2000,1,1)+$BR24)), NA())</f>
        <v>#N/A</v>
      </c>
      <c r="DA24" t="e">
        <f t="shared" si="12"/>
        <v>#N/A</v>
      </c>
      <c r="DB24" t="e">
        <f>IF(OR(ISNA($A24),$AC24&lt;100),NA(),IF($BR24=0,0,FLOOR((CZ24-_xlfn.XLOOKUP(_xlfn.AGGREGATE(5,6,$BR$3:$BR1975),$BR$3:$BR$2000,CZ$3:CZ$2000,1,1))/_xlfn.XLOOKUP($BR24,$BR$3:$BR$2000,$BR$3:$BR$2000,1,1), 1)))</f>
        <v>#N/A</v>
      </c>
      <c r="DC24" t="e">
        <f t="shared" si="50"/>
        <v>#N/A</v>
      </c>
      <c r="DD24" t="e" cm="1">
        <f t="array" ref="DD24">IFERROR(IF(OR(ISNA($A24),$AC24&lt;100,INDEX(International!U$3:U$2000,_xlfn.XMATCH(100,International!U$3:U$2000,1,1)+$BR24)=""),NA(),INDEX(International!U$3:U$2000,_xlfn.XMATCH(100,International!U$3:U$2000,1,1)+$BR24)), NA())</f>
        <v>#N/A</v>
      </c>
      <c r="DE24" t="e">
        <f t="shared" si="13"/>
        <v>#N/A</v>
      </c>
      <c r="DF24" t="e">
        <f>IF(OR(ISNA($A24),$AC24&lt;100),NA(),IF($BR24=0,0,FLOOR((DD24-_xlfn.XLOOKUP(_xlfn.AGGREGATE(5,6,$BR$3:$BR1975),$BR$3:$BR$2000,DD$3:DD$2000,1,1))/_xlfn.XLOOKUP($BR24,$BR$3:$BR$2000,$BR$3:$BR$2000,1,1), 1)))</f>
        <v>#N/A</v>
      </c>
      <c r="DG24" t="e">
        <f t="shared" si="51"/>
        <v>#N/A</v>
      </c>
      <c r="DH24" t="e" cm="1">
        <f t="array" ref="DH24">IFERROR(IF(OR(ISNA($A24),$AC24&lt;100,INDEX(International!X$3:X$2000,_xlfn.XMATCH(100,International!X$3:X$2000,1,1)+$BR24)=""),NA(),INDEX(International!X$3:X$2000,_xlfn.XMATCH(100,International!X$3:X$2000,1,1)+$BR24)), NA())</f>
        <v>#N/A</v>
      </c>
      <c r="DI24" t="e">
        <f t="shared" si="14"/>
        <v>#N/A</v>
      </c>
      <c r="DJ24" t="e">
        <f>IF(OR(ISNA($A24),$AC24&lt;100),NA(),IF($BR24=0,0,FLOOR((DH24-_xlfn.XLOOKUP(_xlfn.AGGREGATE(5,6,$BR$3:$BR1975),$BR$3:$BR$2000,DH$3:DH$2000,1,1))/_xlfn.XLOOKUP($BR24,$BR$3:$BR$2000,$BR$3:$BR$2000,1,1), 1)))</f>
        <v>#N/A</v>
      </c>
      <c r="DK24" t="e">
        <f t="shared" si="52"/>
        <v>#N/A</v>
      </c>
      <c r="DL24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23+1,DL23+1,NA())))</f>
        <v>21</v>
      </c>
      <c r="DM24" t="e" cm="1">
        <f t="array" ref="DM24">IFERROR(IF(ISNA($A24),NA(),INDEX(B$3:B$2000,_xlfn.XMATCH(Configuration!$B$12,B$3:B$2000,1,1)+$DL24)-0), NA())</f>
        <v>#N/A</v>
      </c>
      <c r="DN24" cm="1">
        <f t="array" ref="DN24">IFERROR(IF(ISNA($A24),NA(),INDEX(E$3:E$2000,_xlfn.XMATCH(Configuration!$B$12,E$3:E$2000,1,1)+$DL24)-0), NA())</f>
        <v>2493</v>
      </c>
      <c r="DO24" cm="1">
        <f t="array" ref="DO24">IFERROR(IF(ISNA($A24),NA(),INDEX(H$3:H$2000,_xlfn.XMATCH(Configuration!$B$12,H$3:H$2000,1,1)+$DL24)-0), NA())</f>
        <v>0</v>
      </c>
      <c r="DP24" cm="1">
        <f t="array" ref="DP24">IFERROR(IF(ISNA($A24),NA(),INDEX(K$3:K$2000,_xlfn.XMATCH(Configuration!$B$12,K$3:K$2000,1,1)+$DL24)-0), NA())</f>
        <v>429</v>
      </c>
      <c r="DQ24" cm="1">
        <f t="array" ref="DQ24">IFERROR(IF(ISNA($A24),NA(),INDEX(N$3:N$2000,_xlfn.XMATCH(Configuration!$B$12,N$3:N$2000,1,1)+$DL24)-0), NA())</f>
        <v>953</v>
      </c>
      <c r="DR24" t="e" cm="1">
        <f t="array" ref="DR24">IFERROR(IF(ISNA($A24),NA(),INDEX(Q$3:Q$2000,_xlfn.XMATCH(Configuration!$B$12,Q$3:Q$2000,1,1)+$DL24)-0), NA())</f>
        <v>#N/A</v>
      </c>
      <c r="DS24" cm="1">
        <f t="array" ref="DS24">IFERROR(IF(ISNA($A24),NA(),INDEX(T$3:T$2000,_xlfn.XMATCH(Configuration!$B$12,T$3:T$2000,1,1)+$DL24)-0), NA())</f>
        <v>517</v>
      </c>
      <c r="DT24" cm="1">
        <f t="array" ref="DT24">IFERROR(IF(ISNA($A24),NA(),INDEX(W$3:W$2000,_xlfn.XMATCH(Configuration!$B$12,W$3:W$2000,1,1)+$DL24)-0), NA())</f>
        <v>1212</v>
      </c>
    </row>
    <row r="25" spans="1:124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15"/>
        <v>16</v>
      </c>
      <c r="AD25">
        <f t="shared" si="16"/>
        <v>6</v>
      </c>
      <c r="AE25">
        <f t="shared" si="17"/>
        <v>2</v>
      </c>
      <c r="AF25" s="5">
        <f t="shared" si="18"/>
        <v>0</v>
      </c>
      <c r="AG25">
        <f t="shared" si="19"/>
        <v>8</v>
      </c>
      <c r="AH25">
        <f t="shared" si="20"/>
        <v>12</v>
      </c>
      <c r="AI25">
        <f t="shared" si="21"/>
        <v>2</v>
      </c>
      <c r="AJ25">
        <f t="shared" si="22"/>
        <v>0</v>
      </c>
      <c r="AK25">
        <f t="shared" si="23"/>
        <v>10</v>
      </c>
      <c r="AL25" s="2">
        <f t="shared" si="24"/>
        <v>0.25</v>
      </c>
      <c r="AM25" s="2">
        <f t="shared" si="25"/>
        <v>0.75</v>
      </c>
      <c r="AN25" s="2">
        <f t="shared" si="26"/>
        <v>0</v>
      </c>
      <c r="AO25" s="2">
        <f t="shared" si="27"/>
        <v>0.25</v>
      </c>
      <c r="AP25" s="2">
        <f t="shared" si="28"/>
        <v>6.25E-2</v>
      </c>
      <c r="AQ25" s="2">
        <f t="shared" si="29"/>
        <v>0.125</v>
      </c>
      <c r="AR25" s="2">
        <f t="shared" si="30"/>
        <v>0.3125</v>
      </c>
      <c r="AS25" s="2">
        <f t="shared" si="31"/>
        <v>0</v>
      </c>
      <c r="AT25" s="2">
        <f t="shared" si="32"/>
        <v>0</v>
      </c>
      <c r="AU25" s="2">
        <f t="shared" si="33"/>
        <v>0.25</v>
      </c>
      <c r="AV25" s="3">
        <f t="shared" ca="1" si="34"/>
        <v>0</v>
      </c>
      <c r="AW25" s="2">
        <f t="shared" si="35"/>
        <v>0</v>
      </c>
      <c r="AX25" s="2">
        <f t="shared" si="36"/>
        <v>0</v>
      </c>
      <c r="AY25">
        <f t="shared" si="37"/>
        <v>16</v>
      </c>
      <c r="AZ25">
        <f t="shared" si="38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9"/>
        <v>#N/A</v>
      </c>
      <c r="BS25" t="e">
        <f t="shared" si="0"/>
        <v>#N/A</v>
      </c>
      <c r="BT25" t="e">
        <f t="shared" si="1"/>
        <v>#N/A</v>
      </c>
      <c r="BU25" t="e">
        <f t="shared" si="2"/>
        <v>#N/A</v>
      </c>
      <c r="BV25" t="e">
        <f t="shared" si="3"/>
        <v>#N/A</v>
      </c>
      <c r="BW25" t="e">
        <f t="shared" si="4"/>
        <v>#N/A</v>
      </c>
      <c r="BX25" t="e">
        <f t="shared" si="40"/>
        <v>#N/A</v>
      </c>
      <c r="BY25" t="e">
        <f t="shared" si="41"/>
        <v>#N/A</v>
      </c>
      <c r="BZ25" t="e">
        <f t="shared" si="42"/>
        <v>#N/A</v>
      </c>
      <c r="CA25" t="e">
        <f t="shared" si="43"/>
        <v>#N/A</v>
      </c>
      <c r="CB25" t="e">
        <f t="shared" si="5"/>
        <v>#N/A</v>
      </c>
      <c r="CC25" t="e">
        <f t="shared" si="6"/>
        <v>#N/A</v>
      </c>
      <c r="CD25" t="e">
        <f>IF(OR(ISNA($A25),$AC25&lt;100),NA(),IF($BR25=0,0,FLOOR((CB25-_xlfn.XLOOKUP(_xlfn.AGGREGATE(5,6,$BR$3:$BR1976),$BR$3:$BR$2000,CB$3:CB$2000,1,1))/_xlfn.XLOOKUP($BR25,$BR$3:$BR$2000,$BR$3:$BR$2000,1,1), 1)))</f>
        <v>#N/A</v>
      </c>
      <c r="CE25" t="e">
        <f t="shared" si="44"/>
        <v>#N/A</v>
      </c>
      <c r="CF25" t="e" cm="1">
        <f t="array" ref="CF25">IFERROR(IF(OR(ISNA($A25),$AC25&lt;100,INDEX(International!C$3:C$2000,_xlfn.XMATCH(100,International!C$3:C$2000,1,1)+$BR25)=""),NA(),INDEX(International!C$3:C$2000,_xlfn.XMATCH(100,International!C$3:C$2000,1,1)+$BR25)), NA())</f>
        <v>#N/A</v>
      </c>
      <c r="CG25" t="e">
        <f t="shared" si="7"/>
        <v>#N/A</v>
      </c>
      <c r="CH25" t="e">
        <f>IF(OR(ISNA($A25),$AC25&lt;100),NA(),IF($BR25=0,0,FLOOR((CF25-_xlfn.XLOOKUP(_xlfn.AGGREGATE(5,6,$BR$3:$BR1976),$BR$3:$BR$2000,CF$3:CF$2000,1,1))/_xlfn.XLOOKUP($BR25,$BR$3:$BR$2000,$BR$3:$BR$2000,1,1), 1)))</f>
        <v>#N/A</v>
      </c>
      <c r="CI25" t="e">
        <f t="shared" si="45"/>
        <v>#N/A</v>
      </c>
      <c r="CJ25" t="e" cm="1">
        <f t="array" ref="CJ25">IFERROR(IF(OR(ISNA($A25),$AC25&lt;100,INDEX(International!F$3:F$2000,_xlfn.XMATCH(100,International!F$3:F$2000,1,1)+$BR25)=""),NA(),INDEX(International!F$3:F$2000,_xlfn.XMATCH(100,International!F$3:F$2000,1,1)+$BR25)), NA())</f>
        <v>#N/A</v>
      </c>
      <c r="CK25" t="e">
        <f t="shared" si="8"/>
        <v>#N/A</v>
      </c>
      <c r="CL25" t="e">
        <f>IF(OR(ISNA($A25),$AC25&lt;100),NA(),IF($BR25=0,0,FLOOR((CJ25-_xlfn.XLOOKUP(_xlfn.AGGREGATE(5,6,$BR$3:$BR1976),$BR$3:$BR$2000,CJ$3:CJ$2000,1,1))/_xlfn.XLOOKUP($BR25,$BR$3:$BR$2000,$BR$3:$BR$2000,1,1), 1)))</f>
        <v>#N/A</v>
      </c>
      <c r="CM25" t="e">
        <f t="shared" si="46"/>
        <v>#N/A</v>
      </c>
      <c r="CN25" t="e" cm="1">
        <f t="array" ref="CN25">IFERROR(IF(OR(ISNA($A25),$AC25&lt;100,INDEX(International!I$3:I$2000,_xlfn.XMATCH(100,International!I$3:I$2000,1,1)+$BR25)=""),NA(),INDEX(International!I$3:I$2000,_xlfn.XMATCH(100,International!I$3:I$2000,1,1)+$BR25)), NA())</f>
        <v>#N/A</v>
      </c>
      <c r="CO25" t="e">
        <f t="shared" si="9"/>
        <v>#N/A</v>
      </c>
      <c r="CP25" t="e">
        <f>IF(OR(ISNA($A25),$AC25&lt;100),NA(),IF($BR25=0,0,FLOOR((CN25-_xlfn.XLOOKUP(_xlfn.AGGREGATE(5,6,$BR$3:$BR1976),$BR$3:$BR$2000,CN$3:CN$2000,1,1))/_xlfn.XLOOKUP($BR25,$BR$3:$BR$2000,$BR$3:$BR$2000,1,1), 1)))</f>
        <v>#N/A</v>
      </c>
      <c r="CQ25" t="e">
        <f t="shared" si="47"/>
        <v>#N/A</v>
      </c>
      <c r="CR25" t="e" cm="1">
        <f t="array" ref="CR25">IFERROR(IF(OR(ISNA($A25),$AC25&lt;100,INDEX(International!L$3:L$2000,_xlfn.XMATCH(100,International!L$3:L$2000,1,1)+$BR25)=""),NA(),INDEX(International!L$3:L$2000,_xlfn.XMATCH(100,International!L$3:L$2000,1,1)+$BR25)), NA())</f>
        <v>#N/A</v>
      </c>
      <c r="CS25" t="e">
        <f t="shared" si="10"/>
        <v>#N/A</v>
      </c>
      <c r="CT25" t="e">
        <f>IF(OR(ISNA($A25),$AC25&lt;100),NA(),IF($BR25=0,0,FLOOR((CR25-_xlfn.XLOOKUP(_xlfn.AGGREGATE(5,6,$BR$3:$BR1976),$BR$3:$BR$2000,CR$3:CR$2000,1,1))/_xlfn.XLOOKUP($BR25,$BR$3:$BR$2000,$BR$3:$BR$2000,1,1), 1)))</f>
        <v>#N/A</v>
      </c>
      <c r="CU25" t="e">
        <f t="shared" si="48"/>
        <v>#N/A</v>
      </c>
      <c r="CV25" t="e" cm="1">
        <f t="array" ref="CV25">IFERROR(IF(OR(ISNA($A25),$AC25&lt;100,INDEX(International!O$3:O$2000,_xlfn.XMATCH(100,International!O$3:O$2000,1,1)+$BR25)=""),NA(),INDEX(International!O$3:O$2000,_xlfn.XMATCH(100,International!O$3:O$2000,1,1)+$BR25)), NA())</f>
        <v>#N/A</v>
      </c>
      <c r="CW25" t="e">
        <f t="shared" si="11"/>
        <v>#N/A</v>
      </c>
      <c r="CX25" t="e">
        <f>IF(OR(ISNA($A25),$AC25&lt;100),NA(),IF($BR25=0,0,FLOOR((CV25-_xlfn.XLOOKUP(_xlfn.AGGREGATE(5,6,$BR$3:$BR1976),$BR$3:$BR$2000,CV$3:CV$2000,1,1))/_xlfn.XLOOKUP($BR25,$BR$3:$BR$2000,$BR$3:$BR$2000,1,1), 1)))</f>
        <v>#N/A</v>
      </c>
      <c r="CY25" t="e">
        <f t="shared" si="49"/>
        <v>#N/A</v>
      </c>
      <c r="CZ25" t="e" cm="1">
        <f t="array" ref="CZ25">IFERROR(IF(OR(ISNA($A25),$AC25&lt;100,INDEX(International!R$3:R$2000,_xlfn.XMATCH(100,International!R$3:R$2000,1,1)+$BR25)=""),NA(),INDEX(International!R$3:R$2000,_xlfn.XMATCH(100,International!R$3:R$2000,1,1)+$BR25)), NA())</f>
        <v>#N/A</v>
      </c>
      <c r="DA25" t="e">
        <f t="shared" si="12"/>
        <v>#N/A</v>
      </c>
      <c r="DB25" t="e">
        <f>IF(OR(ISNA($A25),$AC25&lt;100),NA(),IF($BR25=0,0,FLOOR((CZ25-_xlfn.XLOOKUP(_xlfn.AGGREGATE(5,6,$BR$3:$BR1976),$BR$3:$BR$2000,CZ$3:CZ$2000,1,1))/_xlfn.XLOOKUP($BR25,$BR$3:$BR$2000,$BR$3:$BR$2000,1,1), 1)))</f>
        <v>#N/A</v>
      </c>
      <c r="DC25" t="e">
        <f t="shared" si="50"/>
        <v>#N/A</v>
      </c>
      <c r="DD25" t="e" cm="1">
        <f t="array" ref="DD25">IFERROR(IF(OR(ISNA($A25),$AC25&lt;100,INDEX(International!U$3:U$2000,_xlfn.XMATCH(100,International!U$3:U$2000,1,1)+$BR25)=""),NA(),INDEX(International!U$3:U$2000,_xlfn.XMATCH(100,International!U$3:U$2000,1,1)+$BR25)), NA())</f>
        <v>#N/A</v>
      </c>
      <c r="DE25" t="e">
        <f t="shared" si="13"/>
        <v>#N/A</v>
      </c>
      <c r="DF25" t="e">
        <f>IF(OR(ISNA($A25),$AC25&lt;100),NA(),IF($BR25=0,0,FLOOR((DD25-_xlfn.XLOOKUP(_xlfn.AGGREGATE(5,6,$BR$3:$BR1976),$BR$3:$BR$2000,DD$3:DD$2000,1,1))/_xlfn.XLOOKUP($BR25,$BR$3:$BR$2000,$BR$3:$BR$2000,1,1), 1)))</f>
        <v>#N/A</v>
      </c>
      <c r="DG25" t="e">
        <f t="shared" si="51"/>
        <v>#N/A</v>
      </c>
      <c r="DH25" t="e" cm="1">
        <f t="array" ref="DH25">IFERROR(IF(OR(ISNA($A25),$AC25&lt;100,INDEX(International!X$3:X$2000,_xlfn.XMATCH(100,International!X$3:X$2000,1,1)+$BR25)=""),NA(),INDEX(International!X$3:X$2000,_xlfn.XMATCH(100,International!X$3:X$2000,1,1)+$BR25)), NA())</f>
        <v>#N/A</v>
      </c>
      <c r="DI25" t="e">
        <f t="shared" si="14"/>
        <v>#N/A</v>
      </c>
      <c r="DJ25" t="e">
        <f>IF(OR(ISNA($A25),$AC25&lt;100),NA(),IF($BR25=0,0,FLOOR((DH25-_xlfn.XLOOKUP(_xlfn.AGGREGATE(5,6,$BR$3:$BR1976),$BR$3:$BR$2000,DH$3:DH$2000,1,1))/_xlfn.XLOOKUP($BR25,$BR$3:$BR$2000,$BR$3:$BR$2000,1,1), 1)))</f>
        <v>#N/A</v>
      </c>
      <c r="DK25" t="e">
        <f t="shared" si="52"/>
        <v>#N/A</v>
      </c>
      <c r="DL25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24+1,DL24+1,NA())))</f>
        <v>22</v>
      </c>
      <c r="DM25" cm="1">
        <f t="array" ref="DM25">IFERROR(IF(ISNA($A25),NA(),INDEX(B$3:B$2000,_xlfn.XMATCH(Configuration!$B$12,B$3:B$2000,1,1)+$DL25)-0), NA())</f>
        <v>0</v>
      </c>
      <c r="DN25" cm="1">
        <f t="array" ref="DN25">IFERROR(IF(ISNA($A25),NA(),INDEX(E$3:E$2000,_xlfn.XMATCH(Configuration!$B$12,E$3:E$2000,1,1)+$DL25)-0), NA())</f>
        <v>2580</v>
      </c>
      <c r="DO25" cm="1">
        <f t="array" ref="DO25">IFERROR(IF(ISNA($A25),NA(),INDEX(H$3:H$2000,_xlfn.XMATCH(Configuration!$B$12,H$3:H$2000,1,1)+$DL25)-0), NA())</f>
        <v>0</v>
      </c>
      <c r="DP25" cm="1">
        <f t="array" ref="DP25">IFERROR(IF(ISNA($A25),NA(),INDEX(K$3:K$2000,_xlfn.XMATCH(Configuration!$B$12,K$3:K$2000,1,1)+$DL25)-0), NA())</f>
        <v>431</v>
      </c>
      <c r="DQ25" cm="1">
        <f t="array" ref="DQ25">IFERROR(IF(ISNA($A25),NA(),INDEX(N$3:N$2000,_xlfn.XMATCH(Configuration!$B$12,N$3:N$2000,1,1)+$DL25)-0), NA())</f>
        <v>965</v>
      </c>
      <c r="DR25" t="e" cm="1">
        <f t="array" ref="DR25">IFERROR(IF(ISNA($A25),NA(),INDEX(Q$3:Q$2000,_xlfn.XMATCH(Configuration!$B$12,Q$3:Q$2000,1,1)+$DL25)-0), NA())</f>
        <v>#N/A</v>
      </c>
      <c r="DS25" cm="1">
        <f t="array" ref="DS25">IFERROR(IF(ISNA($A25),NA(),INDEX(T$3:T$2000,_xlfn.XMATCH(Configuration!$B$12,T$3:T$2000,1,1)+$DL25)-0), NA())</f>
        <v>523</v>
      </c>
      <c r="DT25" cm="1">
        <f t="array" ref="DT25">IFERROR(IF(ISNA($A25),NA(),INDEX(W$3:W$2000,_xlfn.XMATCH(Configuration!$B$12,W$3:W$2000,1,1)+$DL25)-0), NA())</f>
        <v>1228</v>
      </c>
    </row>
    <row r="26" spans="1:124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15"/>
        <v>16</v>
      </c>
      <c r="AD26">
        <f t="shared" si="16"/>
        <v>6</v>
      </c>
      <c r="AE26">
        <f t="shared" si="17"/>
        <v>2</v>
      </c>
      <c r="AF26" s="5">
        <f t="shared" si="18"/>
        <v>0</v>
      </c>
      <c r="AG26">
        <f t="shared" si="19"/>
        <v>8</v>
      </c>
      <c r="AH26">
        <f t="shared" si="20"/>
        <v>12</v>
      </c>
      <c r="AI26">
        <f t="shared" si="21"/>
        <v>2</v>
      </c>
      <c r="AJ26">
        <f t="shared" si="22"/>
        <v>0</v>
      </c>
      <c r="AK26">
        <f t="shared" si="23"/>
        <v>10</v>
      </c>
      <c r="AL26" s="2">
        <f t="shared" si="24"/>
        <v>0.25</v>
      </c>
      <c r="AM26" s="2">
        <f t="shared" si="25"/>
        <v>0.75</v>
      </c>
      <c r="AN26" s="2">
        <f t="shared" si="26"/>
        <v>0</v>
      </c>
      <c r="AO26" s="2">
        <f t="shared" si="27"/>
        <v>0.25</v>
      </c>
      <c r="AP26" s="2">
        <f t="shared" si="28"/>
        <v>6.25E-2</v>
      </c>
      <c r="AQ26" s="2">
        <f t="shared" si="29"/>
        <v>0.125</v>
      </c>
      <c r="AR26" s="2">
        <f t="shared" si="30"/>
        <v>0.3125</v>
      </c>
      <c r="AS26" s="2">
        <f t="shared" si="31"/>
        <v>0</v>
      </c>
      <c r="AT26" s="2">
        <f t="shared" si="32"/>
        <v>0</v>
      </c>
      <c r="AU26" s="2">
        <f t="shared" si="33"/>
        <v>0.25</v>
      </c>
      <c r="AV26" s="3">
        <f t="shared" ca="1" si="34"/>
        <v>0</v>
      </c>
      <c r="AW26" s="2">
        <f t="shared" si="35"/>
        <v>0</v>
      </c>
      <c r="AX26" s="2">
        <f t="shared" si="36"/>
        <v>0</v>
      </c>
      <c r="AY26">
        <f t="shared" si="37"/>
        <v>15</v>
      </c>
      <c r="AZ26">
        <f t="shared" si="38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9"/>
        <v>#N/A</v>
      </c>
      <c r="BS26" t="e">
        <f t="shared" si="0"/>
        <v>#N/A</v>
      </c>
      <c r="BT26" t="e">
        <f t="shared" si="1"/>
        <v>#N/A</v>
      </c>
      <c r="BU26" t="e">
        <f t="shared" si="2"/>
        <v>#N/A</v>
      </c>
      <c r="BV26" t="e">
        <f t="shared" si="3"/>
        <v>#N/A</v>
      </c>
      <c r="BW26" t="e">
        <f t="shared" si="4"/>
        <v>#N/A</v>
      </c>
      <c r="BX26" t="e">
        <f t="shared" si="40"/>
        <v>#N/A</v>
      </c>
      <c r="BY26" t="e">
        <f t="shared" si="41"/>
        <v>#N/A</v>
      </c>
      <c r="BZ26" t="e">
        <f t="shared" si="42"/>
        <v>#N/A</v>
      </c>
      <c r="CA26" t="e">
        <f t="shared" si="43"/>
        <v>#N/A</v>
      </c>
      <c r="CB26" t="e">
        <f t="shared" si="5"/>
        <v>#N/A</v>
      </c>
      <c r="CC26" t="e">
        <f t="shared" si="6"/>
        <v>#N/A</v>
      </c>
      <c r="CD26" t="e">
        <f>IF(OR(ISNA($A26),$AC26&lt;100),NA(),IF($BR26=0,0,FLOOR((CB26-_xlfn.XLOOKUP(_xlfn.AGGREGATE(5,6,$BR$3:$BR1977),$BR$3:$BR$2000,CB$3:CB$2000,1,1))/_xlfn.XLOOKUP($BR26,$BR$3:$BR$2000,$BR$3:$BR$2000,1,1), 1)))</f>
        <v>#N/A</v>
      </c>
      <c r="CE26" t="e">
        <f t="shared" si="44"/>
        <v>#N/A</v>
      </c>
      <c r="CF26" t="e" cm="1">
        <f t="array" ref="CF26">IFERROR(IF(OR(ISNA($A26),$AC26&lt;100,INDEX(International!C$3:C$2000,_xlfn.XMATCH(100,International!C$3:C$2000,1,1)+$BR26)=""),NA(),INDEX(International!C$3:C$2000,_xlfn.XMATCH(100,International!C$3:C$2000,1,1)+$BR26)), NA())</f>
        <v>#N/A</v>
      </c>
      <c r="CG26" t="e">
        <f t="shared" si="7"/>
        <v>#N/A</v>
      </c>
      <c r="CH26" t="e">
        <f>IF(OR(ISNA($A26),$AC26&lt;100),NA(),IF($BR26=0,0,FLOOR((CF26-_xlfn.XLOOKUP(_xlfn.AGGREGATE(5,6,$BR$3:$BR1977),$BR$3:$BR$2000,CF$3:CF$2000,1,1))/_xlfn.XLOOKUP($BR26,$BR$3:$BR$2000,$BR$3:$BR$2000,1,1), 1)))</f>
        <v>#N/A</v>
      </c>
      <c r="CI26" t="e">
        <f t="shared" si="45"/>
        <v>#N/A</v>
      </c>
      <c r="CJ26" t="e" cm="1">
        <f t="array" ref="CJ26">IFERROR(IF(OR(ISNA($A26),$AC26&lt;100,INDEX(International!F$3:F$2000,_xlfn.XMATCH(100,International!F$3:F$2000,1,1)+$BR26)=""),NA(),INDEX(International!F$3:F$2000,_xlfn.XMATCH(100,International!F$3:F$2000,1,1)+$BR26)), NA())</f>
        <v>#N/A</v>
      </c>
      <c r="CK26" t="e">
        <f t="shared" si="8"/>
        <v>#N/A</v>
      </c>
      <c r="CL26" t="e">
        <f>IF(OR(ISNA($A26),$AC26&lt;100),NA(),IF($BR26=0,0,FLOOR((CJ26-_xlfn.XLOOKUP(_xlfn.AGGREGATE(5,6,$BR$3:$BR1977),$BR$3:$BR$2000,CJ$3:CJ$2000,1,1))/_xlfn.XLOOKUP($BR26,$BR$3:$BR$2000,$BR$3:$BR$2000,1,1), 1)))</f>
        <v>#N/A</v>
      </c>
      <c r="CM26" t="e">
        <f t="shared" si="46"/>
        <v>#N/A</v>
      </c>
      <c r="CN26" t="e" cm="1">
        <f t="array" ref="CN26">IFERROR(IF(OR(ISNA($A26),$AC26&lt;100,INDEX(International!I$3:I$2000,_xlfn.XMATCH(100,International!I$3:I$2000,1,1)+$BR26)=""),NA(),INDEX(International!I$3:I$2000,_xlfn.XMATCH(100,International!I$3:I$2000,1,1)+$BR26)), NA())</f>
        <v>#N/A</v>
      </c>
      <c r="CO26" t="e">
        <f t="shared" si="9"/>
        <v>#N/A</v>
      </c>
      <c r="CP26" t="e">
        <f>IF(OR(ISNA($A26),$AC26&lt;100),NA(),IF($BR26=0,0,FLOOR((CN26-_xlfn.XLOOKUP(_xlfn.AGGREGATE(5,6,$BR$3:$BR1977),$BR$3:$BR$2000,CN$3:CN$2000,1,1))/_xlfn.XLOOKUP($BR26,$BR$3:$BR$2000,$BR$3:$BR$2000,1,1), 1)))</f>
        <v>#N/A</v>
      </c>
      <c r="CQ26" t="e">
        <f t="shared" si="47"/>
        <v>#N/A</v>
      </c>
      <c r="CR26" t="e" cm="1">
        <f t="array" ref="CR26">IFERROR(IF(OR(ISNA($A26),$AC26&lt;100,INDEX(International!L$3:L$2000,_xlfn.XMATCH(100,International!L$3:L$2000,1,1)+$BR26)=""),NA(),INDEX(International!L$3:L$2000,_xlfn.XMATCH(100,International!L$3:L$2000,1,1)+$BR26)), NA())</f>
        <v>#N/A</v>
      </c>
      <c r="CS26" t="e">
        <f t="shared" si="10"/>
        <v>#N/A</v>
      </c>
      <c r="CT26" t="e">
        <f>IF(OR(ISNA($A26),$AC26&lt;100),NA(),IF($BR26=0,0,FLOOR((CR26-_xlfn.XLOOKUP(_xlfn.AGGREGATE(5,6,$BR$3:$BR1977),$BR$3:$BR$2000,CR$3:CR$2000,1,1))/_xlfn.XLOOKUP($BR26,$BR$3:$BR$2000,$BR$3:$BR$2000,1,1), 1)))</f>
        <v>#N/A</v>
      </c>
      <c r="CU26" t="e">
        <f t="shared" si="48"/>
        <v>#N/A</v>
      </c>
      <c r="CV26" t="e" cm="1">
        <f t="array" ref="CV26">IFERROR(IF(OR(ISNA($A26),$AC26&lt;100,INDEX(International!O$3:O$2000,_xlfn.XMATCH(100,International!O$3:O$2000,1,1)+$BR26)=""),NA(),INDEX(International!O$3:O$2000,_xlfn.XMATCH(100,International!O$3:O$2000,1,1)+$BR26)), NA())</f>
        <v>#N/A</v>
      </c>
      <c r="CW26" t="e">
        <f t="shared" si="11"/>
        <v>#N/A</v>
      </c>
      <c r="CX26" t="e">
        <f>IF(OR(ISNA($A26),$AC26&lt;100),NA(),IF($BR26=0,0,FLOOR((CV26-_xlfn.XLOOKUP(_xlfn.AGGREGATE(5,6,$BR$3:$BR1977),$BR$3:$BR$2000,CV$3:CV$2000,1,1))/_xlfn.XLOOKUP($BR26,$BR$3:$BR$2000,$BR$3:$BR$2000,1,1), 1)))</f>
        <v>#N/A</v>
      </c>
      <c r="CY26" t="e">
        <f t="shared" si="49"/>
        <v>#N/A</v>
      </c>
      <c r="CZ26" t="e" cm="1">
        <f t="array" ref="CZ26">IFERROR(IF(OR(ISNA($A26),$AC26&lt;100,INDEX(International!R$3:R$2000,_xlfn.XMATCH(100,International!R$3:R$2000,1,1)+$BR26)=""),NA(),INDEX(International!R$3:R$2000,_xlfn.XMATCH(100,International!R$3:R$2000,1,1)+$BR26)), NA())</f>
        <v>#N/A</v>
      </c>
      <c r="DA26" t="e">
        <f t="shared" si="12"/>
        <v>#N/A</v>
      </c>
      <c r="DB26" t="e">
        <f>IF(OR(ISNA($A26),$AC26&lt;100),NA(),IF($BR26=0,0,FLOOR((CZ26-_xlfn.XLOOKUP(_xlfn.AGGREGATE(5,6,$BR$3:$BR1977),$BR$3:$BR$2000,CZ$3:CZ$2000,1,1))/_xlfn.XLOOKUP($BR26,$BR$3:$BR$2000,$BR$3:$BR$2000,1,1), 1)))</f>
        <v>#N/A</v>
      </c>
      <c r="DC26" t="e">
        <f t="shared" si="50"/>
        <v>#N/A</v>
      </c>
      <c r="DD26" t="e" cm="1">
        <f t="array" ref="DD26">IFERROR(IF(OR(ISNA($A26),$AC26&lt;100,INDEX(International!U$3:U$2000,_xlfn.XMATCH(100,International!U$3:U$2000,1,1)+$BR26)=""),NA(),INDEX(International!U$3:U$2000,_xlfn.XMATCH(100,International!U$3:U$2000,1,1)+$BR26)), NA())</f>
        <v>#N/A</v>
      </c>
      <c r="DE26" t="e">
        <f t="shared" si="13"/>
        <v>#N/A</v>
      </c>
      <c r="DF26" t="e">
        <f>IF(OR(ISNA($A26),$AC26&lt;100),NA(),IF($BR26=0,0,FLOOR((DD26-_xlfn.XLOOKUP(_xlfn.AGGREGATE(5,6,$BR$3:$BR1977),$BR$3:$BR$2000,DD$3:DD$2000,1,1))/_xlfn.XLOOKUP($BR26,$BR$3:$BR$2000,$BR$3:$BR$2000,1,1), 1)))</f>
        <v>#N/A</v>
      </c>
      <c r="DG26" t="e">
        <f t="shared" si="51"/>
        <v>#N/A</v>
      </c>
      <c r="DH26" t="e" cm="1">
        <f t="array" ref="DH26">IFERROR(IF(OR(ISNA($A26),$AC26&lt;100,INDEX(International!X$3:X$2000,_xlfn.XMATCH(100,International!X$3:X$2000,1,1)+$BR26)=""),NA(),INDEX(International!X$3:X$2000,_xlfn.XMATCH(100,International!X$3:X$2000,1,1)+$BR26)), NA())</f>
        <v>#N/A</v>
      </c>
      <c r="DI26" t="e">
        <f t="shared" si="14"/>
        <v>#N/A</v>
      </c>
      <c r="DJ26" t="e">
        <f>IF(OR(ISNA($A26),$AC26&lt;100),NA(),IF($BR26=0,0,FLOOR((DH26-_xlfn.XLOOKUP(_xlfn.AGGREGATE(5,6,$BR$3:$BR1977),$BR$3:$BR$2000,DH$3:DH$2000,1,1))/_xlfn.XLOOKUP($BR26,$BR$3:$BR$2000,$BR$3:$BR$2000,1,1), 1)))</f>
        <v>#N/A</v>
      </c>
      <c r="DK26" t="e">
        <f t="shared" si="52"/>
        <v>#N/A</v>
      </c>
      <c r="DL26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25+1,DL25+1,NA())))</f>
        <v>23</v>
      </c>
      <c r="DM26" cm="1">
        <f t="array" ref="DM26">IFERROR(IF(ISNA($A26),NA(),INDEX(B$3:B$2000,_xlfn.XMATCH(Configuration!$B$12,B$3:B$2000,1,1)+$DL26)-0), NA())</f>
        <v>0</v>
      </c>
      <c r="DN26" cm="1">
        <f t="array" ref="DN26">IFERROR(IF(ISNA($A26),NA(),INDEX(E$3:E$2000,_xlfn.XMATCH(Configuration!$B$12,E$3:E$2000,1,1)+$DL26)-0), NA())</f>
        <v>2637</v>
      </c>
      <c r="DO26" cm="1">
        <f t="array" ref="DO26">IFERROR(IF(ISNA($A26),NA(),INDEX(H$3:H$2000,_xlfn.XMATCH(Configuration!$B$12,H$3:H$2000,1,1)+$DL26)-0), NA())</f>
        <v>0</v>
      </c>
      <c r="DP26" cm="1">
        <f t="array" ref="DP26">IFERROR(IF(ISNA($A26),NA(),INDEX(K$3:K$2000,_xlfn.XMATCH(Configuration!$B$12,K$3:K$2000,1,1)+$DL26)-0), NA())</f>
        <v>433</v>
      </c>
      <c r="DQ26" cm="1">
        <f t="array" ref="DQ26">IFERROR(IF(ISNA($A26),NA(),INDEX(N$3:N$2000,_xlfn.XMATCH(Configuration!$B$12,N$3:N$2000,1,1)+$DL26)-0), NA())</f>
        <v>974</v>
      </c>
      <c r="DR26" cm="1">
        <f t="array" ref="DR26">IFERROR(IF(ISNA($A26),NA(),INDEX(Q$3:Q$2000,_xlfn.XMATCH(Configuration!$B$12,Q$3:Q$2000,1,1)+$DL26)-0), NA())</f>
        <v>0</v>
      </c>
      <c r="DS26" cm="1">
        <f t="array" ref="DS26">IFERROR(IF(ISNA($A26),NA(),INDEX(T$3:T$2000,_xlfn.XMATCH(Configuration!$B$12,T$3:T$2000,1,1)+$DL26)-0), NA())</f>
        <v>527</v>
      </c>
      <c r="DT26" cm="1">
        <f t="array" ref="DT26">IFERROR(IF(ISNA($A26),NA(),INDEX(W$3:W$2000,_xlfn.XMATCH(Configuration!$B$12,W$3:W$2000,1,1)+$DL26)-0), NA())</f>
        <v>1241</v>
      </c>
    </row>
    <row r="27" spans="1:124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15"/>
        <v>16</v>
      </c>
      <c r="AD27">
        <f t="shared" si="16"/>
        <v>6</v>
      </c>
      <c r="AE27">
        <f t="shared" si="17"/>
        <v>2</v>
      </c>
      <c r="AF27" s="5">
        <f t="shared" si="18"/>
        <v>0</v>
      </c>
      <c r="AG27">
        <f t="shared" si="19"/>
        <v>8</v>
      </c>
      <c r="AH27">
        <f t="shared" si="20"/>
        <v>12</v>
      </c>
      <c r="AI27">
        <f t="shared" si="21"/>
        <v>2</v>
      </c>
      <c r="AJ27">
        <f t="shared" si="22"/>
        <v>0</v>
      </c>
      <c r="AK27">
        <f t="shared" si="23"/>
        <v>10</v>
      </c>
      <c r="AL27" s="2">
        <f t="shared" si="24"/>
        <v>0.25</v>
      </c>
      <c r="AM27" s="2">
        <f t="shared" si="25"/>
        <v>0.75</v>
      </c>
      <c r="AN27" s="2">
        <f t="shared" si="26"/>
        <v>0</v>
      </c>
      <c r="AO27" s="2">
        <f t="shared" si="27"/>
        <v>0.25</v>
      </c>
      <c r="AP27" s="2">
        <f t="shared" si="28"/>
        <v>6.25E-2</v>
      </c>
      <c r="AQ27" s="2">
        <f t="shared" si="29"/>
        <v>0.125</v>
      </c>
      <c r="AR27" s="2">
        <f t="shared" si="30"/>
        <v>0.3125</v>
      </c>
      <c r="AS27" s="2">
        <f t="shared" si="31"/>
        <v>0</v>
      </c>
      <c r="AT27" s="2">
        <f t="shared" si="32"/>
        <v>0</v>
      </c>
      <c r="AU27" s="2">
        <f t="shared" si="33"/>
        <v>0.25</v>
      </c>
      <c r="AV27" s="3">
        <f t="shared" ca="1" si="34"/>
        <v>0</v>
      </c>
      <c r="AW27" s="2">
        <f t="shared" si="35"/>
        <v>0</v>
      </c>
      <c r="AX27" s="2">
        <f t="shared" si="36"/>
        <v>0</v>
      </c>
      <c r="AY27">
        <f t="shared" si="37"/>
        <v>14</v>
      </c>
      <c r="AZ27">
        <f t="shared" si="38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9"/>
        <v>#N/A</v>
      </c>
      <c r="BS27" t="e">
        <f t="shared" si="0"/>
        <v>#N/A</v>
      </c>
      <c r="BT27" t="e">
        <f t="shared" si="1"/>
        <v>#N/A</v>
      </c>
      <c r="BU27" t="e">
        <f t="shared" si="2"/>
        <v>#N/A</v>
      </c>
      <c r="BV27" t="e">
        <f t="shared" si="3"/>
        <v>#N/A</v>
      </c>
      <c r="BW27" t="e">
        <f t="shared" si="4"/>
        <v>#N/A</v>
      </c>
      <c r="BX27" t="e">
        <f t="shared" si="40"/>
        <v>#N/A</v>
      </c>
      <c r="BY27" t="e">
        <f t="shared" si="41"/>
        <v>#N/A</v>
      </c>
      <c r="BZ27" t="e">
        <f t="shared" si="42"/>
        <v>#N/A</v>
      </c>
      <c r="CA27" t="e">
        <f t="shared" si="43"/>
        <v>#N/A</v>
      </c>
      <c r="CB27" t="e">
        <f t="shared" si="5"/>
        <v>#N/A</v>
      </c>
      <c r="CC27" t="e">
        <f t="shared" si="6"/>
        <v>#N/A</v>
      </c>
      <c r="CD27" t="e">
        <f>IF(OR(ISNA($A27),$AC27&lt;100),NA(),IF($BR27=0,0,FLOOR((CB27-_xlfn.XLOOKUP(_xlfn.AGGREGATE(5,6,$BR$3:$BR1978),$BR$3:$BR$2000,CB$3:CB$2000,1,1))/_xlfn.XLOOKUP($BR27,$BR$3:$BR$2000,$BR$3:$BR$2000,1,1), 1)))</f>
        <v>#N/A</v>
      </c>
      <c r="CE27" t="e">
        <f t="shared" si="44"/>
        <v>#N/A</v>
      </c>
      <c r="CF27" t="e" cm="1">
        <f t="array" ref="CF27">IFERROR(IF(OR(ISNA($A27),$AC27&lt;100,INDEX(International!C$3:C$2000,_xlfn.XMATCH(100,International!C$3:C$2000,1,1)+$BR27)=""),NA(),INDEX(International!C$3:C$2000,_xlfn.XMATCH(100,International!C$3:C$2000,1,1)+$BR27)), NA())</f>
        <v>#N/A</v>
      </c>
      <c r="CG27" t="e">
        <f t="shared" si="7"/>
        <v>#N/A</v>
      </c>
      <c r="CH27" t="e">
        <f>IF(OR(ISNA($A27),$AC27&lt;100),NA(),IF($BR27=0,0,FLOOR((CF27-_xlfn.XLOOKUP(_xlfn.AGGREGATE(5,6,$BR$3:$BR1978),$BR$3:$BR$2000,CF$3:CF$2000,1,1))/_xlfn.XLOOKUP($BR27,$BR$3:$BR$2000,$BR$3:$BR$2000,1,1), 1)))</f>
        <v>#N/A</v>
      </c>
      <c r="CI27" t="e">
        <f t="shared" si="45"/>
        <v>#N/A</v>
      </c>
      <c r="CJ27" t="e" cm="1">
        <f t="array" ref="CJ27">IFERROR(IF(OR(ISNA($A27),$AC27&lt;100,INDEX(International!F$3:F$2000,_xlfn.XMATCH(100,International!F$3:F$2000,1,1)+$BR27)=""),NA(),INDEX(International!F$3:F$2000,_xlfn.XMATCH(100,International!F$3:F$2000,1,1)+$BR27)), NA())</f>
        <v>#N/A</v>
      </c>
      <c r="CK27" t="e">
        <f t="shared" si="8"/>
        <v>#N/A</v>
      </c>
      <c r="CL27" t="e">
        <f>IF(OR(ISNA($A27),$AC27&lt;100),NA(),IF($BR27=0,0,FLOOR((CJ27-_xlfn.XLOOKUP(_xlfn.AGGREGATE(5,6,$BR$3:$BR1978),$BR$3:$BR$2000,CJ$3:CJ$2000,1,1))/_xlfn.XLOOKUP($BR27,$BR$3:$BR$2000,$BR$3:$BR$2000,1,1), 1)))</f>
        <v>#N/A</v>
      </c>
      <c r="CM27" t="e">
        <f t="shared" si="46"/>
        <v>#N/A</v>
      </c>
      <c r="CN27" t="e" cm="1">
        <f t="array" ref="CN27">IFERROR(IF(OR(ISNA($A27),$AC27&lt;100,INDEX(International!I$3:I$2000,_xlfn.XMATCH(100,International!I$3:I$2000,1,1)+$BR27)=""),NA(),INDEX(International!I$3:I$2000,_xlfn.XMATCH(100,International!I$3:I$2000,1,1)+$BR27)), NA())</f>
        <v>#N/A</v>
      </c>
      <c r="CO27" t="e">
        <f t="shared" si="9"/>
        <v>#N/A</v>
      </c>
      <c r="CP27" t="e">
        <f>IF(OR(ISNA($A27),$AC27&lt;100),NA(),IF($BR27=0,0,FLOOR((CN27-_xlfn.XLOOKUP(_xlfn.AGGREGATE(5,6,$BR$3:$BR1978),$BR$3:$BR$2000,CN$3:CN$2000,1,1))/_xlfn.XLOOKUP($BR27,$BR$3:$BR$2000,$BR$3:$BR$2000,1,1), 1)))</f>
        <v>#N/A</v>
      </c>
      <c r="CQ27" t="e">
        <f t="shared" si="47"/>
        <v>#N/A</v>
      </c>
      <c r="CR27" t="e" cm="1">
        <f t="array" ref="CR27">IFERROR(IF(OR(ISNA($A27),$AC27&lt;100,INDEX(International!L$3:L$2000,_xlfn.XMATCH(100,International!L$3:L$2000,1,1)+$BR27)=""),NA(),INDEX(International!L$3:L$2000,_xlfn.XMATCH(100,International!L$3:L$2000,1,1)+$BR27)), NA())</f>
        <v>#N/A</v>
      </c>
      <c r="CS27" t="e">
        <f t="shared" si="10"/>
        <v>#N/A</v>
      </c>
      <c r="CT27" t="e">
        <f>IF(OR(ISNA($A27),$AC27&lt;100),NA(),IF($BR27=0,0,FLOOR((CR27-_xlfn.XLOOKUP(_xlfn.AGGREGATE(5,6,$BR$3:$BR1978),$BR$3:$BR$2000,CR$3:CR$2000,1,1))/_xlfn.XLOOKUP($BR27,$BR$3:$BR$2000,$BR$3:$BR$2000,1,1), 1)))</f>
        <v>#N/A</v>
      </c>
      <c r="CU27" t="e">
        <f t="shared" si="48"/>
        <v>#N/A</v>
      </c>
      <c r="CV27" t="e" cm="1">
        <f t="array" ref="CV27">IFERROR(IF(OR(ISNA($A27),$AC27&lt;100,INDEX(International!O$3:O$2000,_xlfn.XMATCH(100,International!O$3:O$2000,1,1)+$BR27)=""),NA(),INDEX(International!O$3:O$2000,_xlfn.XMATCH(100,International!O$3:O$2000,1,1)+$BR27)), NA())</f>
        <v>#N/A</v>
      </c>
      <c r="CW27" t="e">
        <f t="shared" si="11"/>
        <v>#N/A</v>
      </c>
      <c r="CX27" t="e">
        <f>IF(OR(ISNA($A27),$AC27&lt;100),NA(),IF($BR27=0,0,FLOOR((CV27-_xlfn.XLOOKUP(_xlfn.AGGREGATE(5,6,$BR$3:$BR1978),$BR$3:$BR$2000,CV$3:CV$2000,1,1))/_xlfn.XLOOKUP($BR27,$BR$3:$BR$2000,$BR$3:$BR$2000,1,1), 1)))</f>
        <v>#N/A</v>
      </c>
      <c r="CY27" t="e">
        <f t="shared" si="49"/>
        <v>#N/A</v>
      </c>
      <c r="CZ27" t="e" cm="1">
        <f t="array" ref="CZ27">IFERROR(IF(OR(ISNA($A27),$AC27&lt;100,INDEX(International!R$3:R$2000,_xlfn.XMATCH(100,International!R$3:R$2000,1,1)+$BR27)=""),NA(),INDEX(International!R$3:R$2000,_xlfn.XMATCH(100,International!R$3:R$2000,1,1)+$BR27)), NA())</f>
        <v>#N/A</v>
      </c>
      <c r="DA27" t="e">
        <f t="shared" si="12"/>
        <v>#N/A</v>
      </c>
      <c r="DB27" t="e">
        <f>IF(OR(ISNA($A27),$AC27&lt;100),NA(),IF($BR27=0,0,FLOOR((CZ27-_xlfn.XLOOKUP(_xlfn.AGGREGATE(5,6,$BR$3:$BR1978),$BR$3:$BR$2000,CZ$3:CZ$2000,1,1))/_xlfn.XLOOKUP($BR27,$BR$3:$BR$2000,$BR$3:$BR$2000,1,1), 1)))</f>
        <v>#N/A</v>
      </c>
      <c r="DC27" t="e">
        <f t="shared" si="50"/>
        <v>#N/A</v>
      </c>
      <c r="DD27" t="e" cm="1">
        <f t="array" ref="DD27">IFERROR(IF(OR(ISNA($A27),$AC27&lt;100,INDEX(International!U$3:U$2000,_xlfn.XMATCH(100,International!U$3:U$2000,1,1)+$BR27)=""),NA(),INDEX(International!U$3:U$2000,_xlfn.XMATCH(100,International!U$3:U$2000,1,1)+$BR27)), NA())</f>
        <v>#N/A</v>
      </c>
      <c r="DE27" t="e">
        <f t="shared" si="13"/>
        <v>#N/A</v>
      </c>
      <c r="DF27" t="e">
        <f>IF(OR(ISNA($A27),$AC27&lt;100),NA(),IF($BR27=0,0,FLOOR((DD27-_xlfn.XLOOKUP(_xlfn.AGGREGATE(5,6,$BR$3:$BR1978),$BR$3:$BR$2000,DD$3:DD$2000,1,1))/_xlfn.XLOOKUP($BR27,$BR$3:$BR$2000,$BR$3:$BR$2000,1,1), 1)))</f>
        <v>#N/A</v>
      </c>
      <c r="DG27" t="e">
        <f t="shared" si="51"/>
        <v>#N/A</v>
      </c>
      <c r="DH27" t="e" cm="1">
        <f t="array" ref="DH27">IFERROR(IF(OR(ISNA($A27),$AC27&lt;100,INDEX(International!X$3:X$2000,_xlfn.XMATCH(100,International!X$3:X$2000,1,1)+$BR27)=""),NA(),INDEX(International!X$3:X$2000,_xlfn.XMATCH(100,International!X$3:X$2000,1,1)+$BR27)), NA())</f>
        <v>#N/A</v>
      </c>
      <c r="DI27" t="e">
        <f t="shared" si="14"/>
        <v>#N/A</v>
      </c>
      <c r="DJ27" t="e">
        <f>IF(OR(ISNA($A27),$AC27&lt;100),NA(),IF($BR27=0,0,FLOOR((DH27-_xlfn.XLOOKUP(_xlfn.AGGREGATE(5,6,$BR$3:$BR1978),$BR$3:$BR$2000,DH$3:DH$2000,1,1))/_xlfn.XLOOKUP($BR27,$BR$3:$BR$2000,$BR$3:$BR$2000,1,1), 1)))</f>
        <v>#N/A</v>
      </c>
      <c r="DK27" t="e">
        <f t="shared" si="52"/>
        <v>#N/A</v>
      </c>
      <c r="DL27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26+1,DL26+1,NA())))</f>
        <v>24</v>
      </c>
      <c r="DM27" cm="1">
        <f t="array" ref="DM27">IFERROR(IF(ISNA($A27),NA(),INDEX(B$3:B$2000,_xlfn.XMATCH(Configuration!$B$12,B$3:B$2000,1,1)+$DL27)-0), NA())</f>
        <v>0</v>
      </c>
      <c r="DN27" cm="1">
        <f t="array" ref="DN27">IFERROR(IF(ISNA($A27),NA(),INDEX(E$3:E$2000,_xlfn.XMATCH(Configuration!$B$12,E$3:E$2000,1,1)+$DL27)-0), NA())</f>
        <v>2686</v>
      </c>
      <c r="DO27" cm="1">
        <f t="array" ref="DO27">IFERROR(IF(ISNA($A27),NA(),INDEX(H$3:H$2000,_xlfn.XMATCH(Configuration!$B$12,H$3:H$2000,1,1)+$DL27)-0), NA())</f>
        <v>0</v>
      </c>
      <c r="DP27" cm="1">
        <f t="array" ref="DP27">IFERROR(IF(ISNA($A27),NA(),INDEX(K$3:K$2000,_xlfn.XMATCH(Configuration!$B$12,K$3:K$2000,1,1)+$DL27)-0), NA())</f>
        <v>433</v>
      </c>
      <c r="DQ27" cm="1">
        <f t="array" ref="DQ27">IFERROR(IF(ISNA($A27),NA(),INDEX(N$3:N$2000,_xlfn.XMATCH(Configuration!$B$12,N$3:N$2000,1,1)+$DL27)-0), NA())</f>
        <v>983</v>
      </c>
      <c r="DR27" cm="1">
        <f t="array" ref="DR27">IFERROR(IF(ISNA($A27),NA(),INDEX(Q$3:Q$2000,_xlfn.XMATCH(Configuration!$B$12,Q$3:Q$2000,1,1)+$DL27)-0), NA())</f>
        <v>0</v>
      </c>
      <c r="DS27" cm="1">
        <f t="array" ref="DS27">IFERROR(IF(ISNA($A27),NA(),INDEX(T$3:T$2000,_xlfn.XMATCH(Configuration!$B$12,T$3:T$2000,1,1)+$DL27)-0), NA())</f>
        <v>532</v>
      </c>
      <c r="DT27" cm="1">
        <f t="array" ref="DT27">IFERROR(IF(ISNA($A27),NA(),INDEX(W$3:W$2000,_xlfn.XMATCH(Configuration!$B$12,W$3:W$2000,1,1)+$DL27)-0), NA())</f>
        <v>1265</v>
      </c>
    </row>
    <row r="28" spans="1:124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15"/>
        <v>16</v>
      </c>
      <c r="AD28">
        <f t="shared" si="16"/>
        <v>6</v>
      </c>
      <c r="AE28">
        <f t="shared" si="17"/>
        <v>2</v>
      </c>
      <c r="AF28" s="5">
        <f t="shared" si="18"/>
        <v>0</v>
      </c>
      <c r="AG28">
        <f t="shared" si="19"/>
        <v>8</v>
      </c>
      <c r="AH28">
        <f t="shared" si="20"/>
        <v>12</v>
      </c>
      <c r="AI28">
        <f t="shared" si="21"/>
        <v>2</v>
      </c>
      <c r="AJ28">
        <f t="shared" si="22"/>
        <v>0</v>
      </c>
      <c r="AK28">
        <f t="shared" si="23"/>
        <v>10</v>
      </c>
      <c r="AL28" s="2">
        <f t="shared" si="24"/>
        <v>0.25</v>
      </c>
      <c r="AM28" s="2">
        <f t="shared" si="25"/>
        <v>0.75</v>
      </c>
      <c r="AN28" s="2">
        <f t="shared" si="26"/>
        <v>0</v>
      </c>
      <c r="AO28" s="2">
        <f t="shared" si="27"/>
        <v>0.25</v>
      </c>
      <c r="AP28" s="2">
        <f t="shared" si="28"/>
        <v>6.25E-2</v>
      </c>
      <c r="AQ28" s="2">
        <f t="shared" si="29"/>
        <v>0.125</v>
      </c>
      <c r="AR28" s="2">
        <f t="shared" si="30"/>
        <v>0.3125</v>
      </c>
      <c r="AS28" s="2">
        <f t="shared" si="31"/>
        <v>0</v>
      </c>
      <c r="AT28" s="2">
        <f t="shared" si="32"/>
        <v>0</v>
      </c>
      <c r="AU28" s="2">
        <f t="shared" si="33"/>
        <v>0.25</v>
      </c>
      <c r="AV28" s="3">
        <f t="shared" ca="1" si="34"/>
        <v>0</v>
      </c>
      <c r="AW28" s="2">
        <f t="shared" si="35"/>
        <v>0</v>
      </c>
      <c r="AX28" s="2">
        <f t="shared" si="36"/>
        <v>0</v>
      </c>
      <c r="AY28">
        <f t="shared" si="37"/>
        <v>13</v>
      </c>
      <c r="AZ28">
        <f t="shared" si="38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9"/>
        <v>#N/A</v>
      </c>
      <c r="BS28" t="e">
        <f t="shared" si="0"/>
        <v>#N/A</v>
      </c>
      <c r="BT28" t="e">
        <f t="shared" si="1"/>
        <v>#N/A</v>
      </c>
      <c r="BU28" t="e">
        <f t="shared" si="2"/>
        <v>#N/A</v>
      </c>
      <c r="BV28" t="e">
        <f t="shared" si="3"/>
        <v>#N/A</v>
      </c>
      <c r="BW28" t="e">
        <f t="shared" si="4"/>
        <v>#N/A</v>
      </c>
      <c r="BX28" t="e">
        <f t="shared" si="40"/>
        <v>#N/A</v>
      </c>
      <c r="BY28" t="e">
        <f t="shared" si="41"/>
        <v>#N/A</v>
      </c>
      <c r="BZ28" t="e">
        <f t="shared" si="42"/>
        <v>#N/A</v>
      </c>
      <c r="CA28" t="e">
        <f t="shared" si="43"/>
        <v>#N/A</v>
      </c>
      <c r="CB28" t="e">
        <f t="shared" si="5"/>
        <v>#N/A</v>
      </c>
      <c r="CC28" t="e">
        <f t="shared" si="6"/>
        <v>#N/A</v>
      </c>
      <c r="CD28" t="e">
        <f>IF(OR(ISNA($A28),$AC28&lt;100),NA(),IF($BR28=0,0,FLOOR((CB28-_xlfn.XLOOKUP(_xlfn.AGGREGATE(5,6,$BR$3:$BR1979),$BR$3:$BR$2000,CB$3:CB$2000,1,1))/_xlfn.XLOOKUP($BR28,$BR$3:$BR$2000,$BR$3:$BR$2000,1,1), 1)))</f>
        <v>#N/A</v>
      </c>
      <c r="CE28" t="e">
        <f t="shared" si="44"/>
        <v>#N/A</v>
      </c>
      <c r="CF28" t="e" cm="1">
        <f t="array" ref="CF28">IFERROR(IF(OR(ISNA($A28),$AC28&lt;100,INDEX(International!C$3:C$2000,_xlfn.XMATCH(100,International!C$3:C$2000,1,1)+$BR28)=""),NA(),INDEX(International!C$3:C$2000,_xlfn.XMATCH(100,International!C$3:C$2000,1,1)+$BR28)), NA())</f>
        <v>#N/A</v>
      </c>
      <c r="CG28" t="e">
        <f t="shared" si="7"/>
        <v>#N/A</v>
      </c>
      <c r="CH28" t="e">
        <f>IF(OR(ISNA($A28),$AC28&lt;100),NA(),IF($BR28=0,0,FLOOR((CF28-_xlfn.XLOOKUP(_xlfn.AGGREGATE(5,6,$BR$3:$BR1979),$BR$3:$BR$2000,CF$3:CF$2000,1,1))/_xlfn.XLOOKUP($BR28,$BR$3:$BR$2000,$BR$3:$BR$2000,1,1), 1)))</f>
        <v>#N/A</v>
      </c>
      <c r="CI28" t="e">
        <f t="shared" si="45"/>
        <v>#N/A</v>
      </c>
      <c r="CJ28" t="e" cm="1">
        <f t="array" ref="CJ28">IFERROR(IF(OR(ISNA($A28),$AC28&lt;100,INDEX(International!F$3:F$2000,_xlfn.XMATCH(100,International!F$3:F$2000,1,1)+$BR28)=""),NA(),INDEX(International!F$3:F$2000,_xlfn.XMATCH(100,International!F$3:F$2000,1,1)+$BR28)), NA())</f>
        <v>#N/A</v>
      </c>
      <c r="CK28" t="e">
        <f t="shared" si="8"/>
        <v>#N/A</v>
      </c>
      <c r="CL28" t="e">
        <f>IF(OR(ISNA($A28),$AC28&lt;100),NA(),IF($BR28=0,0,FLOOR((CJ28-_xlfn.XLOOKUP(_xlfn.AGGREGATE(5,6,$BR$3:$BR1979),$BR$3:$BR$2000,CJ$3:CJ$2000,1,1))/_xlfn.XLOOKUP($BR28,$BR$3:$BR$2000,$BR$3:$BR$2000,1,1), 1)))</f>
        <v>#N/A</v>
      </c>
      <c r="CM28" t="e">
        <f t="shared" si="46"/>
        <v>#N/A</v>
      </c>
      <c r="CN28" t="e" cm="1">
        <f t="array" ref="CN28">IFERROR(IF(OR(ISNA($A28),$AC28&lt;100,INDEX(International!I$3:I$2000,_xlfn.XMATCH(100,International!I$3:I$2000,1,1)+$BR28)=""),NA(),INDEX(International!I$3:I$2000,_xlfn.XMATCH(100,International!I$3:I$2000,1,1)+$BR28)), NA())</f>
        <v>#N/A</v>
      </c>
      <c r="CO28" t="e">
        <f t="shared" si="9"/>
        <v>#N/A</v>
      </c>
      <c r="CP28" t="e">
        <f>IF(OR(ISNA($A28),$AC28&lt;100),NA(),IF($BR28=0,0,FLOOR((CN28-_xlfn.XLOOKUP(_xlfn.AGGREGATE(5,6,$BR$3:$BR1979),$BR$3:$BR$2000,CN$3:CN$2000,1,1))/_xlfn.XLOOKUP($BR28,$BR$3:$BR$2000,$BR$3:$BR$2000,1,1), 1)))</f>
        <v>#N/A</v>
      </c>
      <c r="CQ28" t="e">
        <f t="shared" si="47"/>
        <v>#N/A</v>
      </c>
      <c r="CR28" t="e" cm="1">
        <f t="array" ref="CR28">IFERROR(IF(OR(ISNA($A28),$AC28&lt;100,INDEX(International!L$3:L$2000,_xlfn.XMATCH(100,International!L$3:L$2000,1,1)+$BR28)=""),NA(),INDEX(International!L$3:L$2000,_xlfn.XMATCH(100,International!L$3:L$2000,1,1)+$BR28)), NA())</f>
        <v>#N/A</v>
      </c>
      <c r="CS28" t="e">
        <f t="shared" si="10"/>
        <v>#N/A</v>
      </c>
      <c r="CT28" t="e">
        <f>IF(OR(ISNA($A28),$AC28&lt;100),NA(),IF($BR28=0,0,FLOOR((CR28-_xlfn.XLOOKUP(_xlfn.AGGREGATE(5,6,$BR$3:$BR1979),$BR$3:$BR$2000,CR$3:CR$2000,1,1))/_xlfn.XLOOKUP($BR28,$BR$3:$BR$2000,$BR$3:$BR$2000,1,1), 1)))</f>
        <v>#N/A</v>
      </c>
      <c r="CU28" t="e">
        <f t="shared" si="48"/>
        <v>#N/A</v>
      </c>
      <c r="CV28" t="e" cm="1">
        <f t="array" ref="CV28">IFERROR(IF(OR(ISNA($A28),$AC28&lt;100,INDEX(International!O$3:O$2000,_xlfn.XMATCH(100,International!O$3:O$2000,1,1)+$BR28)=""),NA(),INDEX(International!O$3:O$2000,_xlfn.XMATCH(100,International!O$3:O$2000,1,1)+$BR28)), NA())</f>
        <v>#N/A</v>
      </c>
      <c r="CW28" t="e">
        <f t="shared" si="11"/>
        <v>#N/A</v>
      </c>
      <c r="CX28" t="e">
        <f>IF(OR(ISNA($A28),$AC28&lt;100),NA(),IF($BR28=0,0,FLOOR((CV28-_xlfn.XLOOKUP(_xlfn.AGGREGATE(5,6,$BR$3:$BR1979),$BR$3:$BR$2000,CV$3:CV$2000,1,1))/_xlfn.XLOOKUP($BR28,$BR$3:$BR$2000,$BR$3:$BR$2000,1,1), 1)))</f>
        <v>#N/A</v>
      </c>
      <c r="CY28" t="e">
        <f t="shared" si="49"/>
        <v>#N/A</v>
      </c>
      <c r="CZ28" t="e" cm="1">
        <f t="array" ref="CZ28">IFERROR(IF(OR(ISNA($A28),$AC28&lt;100,INDEX(International!R$3:R$2000,_xlfn.XMATCH(100,International!R$3:R$2000,1,1)+$BR28)=""),NA(),INDEX(International!R$3:R$2000,_xlfn.XMATCH(100,International!R$3:R$2000,1,1)+$BR28)), NA())</f>
        <v>#N/A</v>
      </c>
      <c r="DA28" t="e">
        <f t="shared" si="12"/>
        <v>#N/A</v>
      </c>
      <c r="DB28" t="e">
        <f>IF(OR(ISNA($A28),$AC28&lt;100),NA(),IF($BR28=0,0,FLOOR((CZ28-_xlfn.XLOOKUP(_xlfn.AGGREGATE(5,6,$BR$3:$BR1979),$BR$3:$BR$2000,CZ$3:CZ$2000,1,1))/_xlfn.XLOOKUP($BR28,$BR$3:$BR$2000,$BR$3:$BR$2000,1,1), 1)))</f>
        <v>#N/A</v>
      </c>
      <c r="DC28" t="e">
        <f t="shared" si="50"/>
        <v>#N/A</v>
      </c>
      <c r="DD28" t="e" cm="1">
        <f t="array" ref="DD28">IFERROR(IF(OR(ISNA($A28),$AC28&lt;100,INDEX(International!U$3:U$2000,_xlfn.XMATCH(100,International!U$3:U$2000,1,1)+$BR28)=""),NA(),INDEX(International!U$3:U$2000,_xlfn.XMATCH(100,International!U$3:U$2000,1,1)+$BR28)), NA())</f>
        <v>#N/A</v>
      </c>
      <c r="DE28" t="e">
        <f t="shared" si="13"/>
        <v>#N/A</v>
      </c>
      <c r="DF28" t="e">
        <f>IF(OR(ISNA($A28),$AC28&lt;100),NA(),IF($BR28=0,0,FLOOR((DD28-_xlfn.XLOOKUP(_xlfn.AGGREGATE(5,6,$BR$3:$BR1979),$BR$3:$BR$2000,DD$3:DD$2000,1,1))/_xlfn.XLOOKUP($BR28,$BR$3:$BR$2000,$BR$3:$BR$2000,1,1), 1)))</f>
        <v>#N/A</v>
      </c>
      <c r="DG28" t="e">
        <f t="shared" si="51"/>
        <v>#N/A</v>
      </c>
      <c r="DH28" t="e" cm="1">
        <f t="array" ref="DH28">IFERROR(IF(OR(ISNA($A28),$AC28&lt;100,INDEX(International!X$3:X$2000,_xlfn.XMATCH(100,International!X$3:X$2000,1,1)+$BR28)=""),NA(),INDEX(International!X$3:X$2000,_xlfn.XMATCH(100,International!X$3:X$2000,1,1)+$BR28)), NA())</f>
        <v>#N/A</v>
      </c>
      <c r="DI28" t="e">
        <f t="shared" si="14"/>
        <v>#N/A</v>
      </c>
      <c r="DJ28" t="e">
        <f>IF(OR(ISNA($A28),$AC28&lt;100),NA(),IF($BR28=0,0,FLOOR((DH28-_xlfn.XLOOKUP(_xlfn.AGGREGATE(5,6,$BR$3:$BR1979),$BR$3:$BR$2000,DH$3:DH$2000,1,1))/_xlfn.XLOOKUP($BR28,$BR$3:$BR$2000,$BR$3:$BR$2000,1,1), 1)))</f>
        <v>#N/A</v>
      </c>
      <c r="DK28" t="e">
        <f t="shared" si="52"/>
        <v>#N/A</v>
      </c>
      <c r="DL28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27+1,DL27+1,NA())))</f>
        <v>25</v>
      </c>
      <c r="DM28" cm="1">
        <f t="array" ref="DM28">IFERROR(IF(ISNA($A28),NA(),INDEX(B$3:B$2000,_xlfn.XMATCH(Configuration!$B$12,B$3:B$2000,1,1)+$DL28)-0), NA())</f>
        <v>0</v>
      </c>
      <c r="DN28" cm="1">
        <f t="array" ref="DN28">IFERROR(IF(ISNA($A28),NA(),INDEX(E$3:E$2000,_xlfn.XMATCH(Configuration!$B$12,E$3:E$2000,1,1)+$DL28)-0), NA())</f>
        <v>2734</v>
      </c>
      <c r="DO28" cm="1">
        <f t="array" ref="DO28">IFERROR(IF(ISNA($A28),NA(),INDEX(H$3:H$2000,_xlfn.XMATCH(Configuration!$B$12,H$3:H$2000,1,1)+$DL28)-0), NA())</f>
        <v>0</v>
      </c>
      <c r="DP28" cm="1">
        <f t="array" ref="DP28">IFERROR(IF(ISNA($A28),NA(),INDEX(K$3:K$2000,_xlfn.XMATCH(Configuration!$B$12,K$3:K$2000,1,1)+$DL28)-0), NA())</f>
        <v>434</v>
      </c>
      <c r="DQ28" cm="1">
        <f t="array" ref="DQ28">IFERROR(IF(ISNA($A28),NA(),INDEX(N$3:N$2000,_xlfn.XMATCH(Configuration!$B$12,N$3:N$2000,1,1)+$DL28)-0), NA())</f>
        <v>987</v>
      </c>
      <c r="DR28" cm="1">
        <f t="array" ref="DR28">IFERROR(IF(ISNA($A28),NA(),INDEX(Q$3:Q$2000,_xlfn.XMATCH(Configuration!$B$12,Q$3:Q$2000,1,1)+$DL28)-0), NA())</f>
        <v>0</v>
      </c>
      <c r="DS28" cm="1">
        <f t="array" ref="DS28">IFERROR(IF(ISNA($A28),NA(),INDEX(T$3:T$2000,_xlfn.XMATCH(Configuration!$B$12,T$3:T$2000,1,1)+$DL28)-0), NA())</f>
        <v>535</v>
      </c>
      <c r="DT28" cm="1">
        <f t="array" ref="DT28">IFERROR(IF(ISNA($A28),NA(),INDEX(W$3:W$2000,_xlfn.XMATCH(Configuration!$B$12,W$3:W$2000,1,1)+$DL28)-0), NA())</f>
        <v>1268</v>
      </c>
    </row>
    <row r="29" spans="1:124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15"/>
        <v>16</v>
      </c>
      <c r="AD29">
        <f t="shared" si="16"/>
        <v>6</v>
      </c>
      <c r="AE29">
        <f t="shared" si="17"/>
        <v>2</v>
      </c>
      <c r="AF29" s="5">
        <f t="shared" si="18"/>
        <v>0</v>
      </c>
      <c r="AG29">
        <f t="shared" si="19"/>
        <v>8</v>
      </c>
      <c r="AH29">
        <f t="shared" si="20"/>
        <v>12</v>
      </c>
      <c r="AI29">
        <f t="shared" si="21"/>
        <v>2</v>
      </c>
      <c r="AJ29">
        <f t="shared" si="22"/>
        <v>0</v>
      </c>
      <c r="AK29">
        <f t="shared" si="23"/>
        <v>10</v>
      </c>
      <c r="AL29" s="2">
        <f t="shared" si="24"/>
        <v>0.25</v>
      </c>
      <c r="AM29" s="2">
        <f t="shared" si="25"/>
        <v>0.75</v>
      </c>
      <c r="AN29" s="2">
        <f t="shared" si="26"/>
        <v>0</v>
      </c>
      <c r="AO29" s="2">
        <f t="shared" si="27"/>
        <v>0.25</v>
      </c>
      <c r="AP29" s="2">
        <f t="shared" si="28"/>
        <v>6.25E-2</v>
      </c>
      <c r="AQ29" s="2">
        <f t="shared" si="29"/>
        <v>0.125</v>
      </c>
      <c r="AR29" s="2">
        <f t="shared" si="30"/>
        <v>0.3125</v>
      </c>
      <c r="AS29" s="2">
        <f t="shared" si="31"/>
        <v>0</v>
      </c>
      <c r="AT29" s="2">
        <f t="shared" si="32"/>
        <v>0</v>
      </c>
      <c r="AU29" s="2">
        <f t="shared" si="33"/>
        <v>0.25</v>
      </c>
      <c r="AV29" s="3">
        <f t="shared" ca="1" si="34"/>
        <v>0</v>
      </c>
      <c r="AW29" s="2">
        <f t="shared" si="35"/>
        <v>0</v>
      </c>
      <c r="AX29" s="2">
        <f t="shared" si="36"/>
        <v>0</v>
      </c>
      <c r="AY29">
        <f t="shared" si="37"/>
        <v>12</v>
      </c>
      <c r="AZ29">
        <f t="shared" si="38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9"/>
        <v>#N/A</v>
      </c>
      <c r="BS29" t="e">
        <f t="shared" si="0"/>
        <v>#N/A</v>
      </c>
      <c r="BT29" t="e">
        <f t="shared" si="1"/>
        <v>#N/A</v>
      </c>
      <c r="BU29" t="e">
        <f t="shared" si="2"/>
        <v>#N/A</v>
      </c>
      <c r="BV29" t="e">
        <f t="shared" si="3"/>
        <v>#N/A</v>
      </c>
      <c r="BW29" t="e">
        <f t="shared" si="4"/>
        <v>#N/A</v>
      </c>
      <c r="BX29" t="e">
        <f t="shared" si="40"/>
        <v>#N/A</v>
      </c>
      <c r="BY29" t="e">
        <f t="shared" si="41"/>
        <v>#N/A</v>
      </c>
      <c r="BZ29" t="e">
        <f t="shared" si="42"/>
        <v>#N/A</v>
      </c>
      <c r="CA29" t="e">
        <f t="shared" si="43"/>
        <v>#N/A</v>
      </c>
      <c r="CB29" t="e">
        <f t="shared" si="5"/>
        <v>#N/A</v>
      </c>
      <c r="CC29" t="e">
        <f t="shared" si="6"/>
        <v>#N/A</v>
      </c>
      <c r="CD29" t="e">
        <f>IF(OR(ISNA($A29),$AC29&lt;100),NA(),IF($BR29=0,0,FLOOR((CB29-_xlfn.XLOOKUP(_xlfn.AGGREGATE(5,6,$BR$3:$BR1980),$BR$3:$BR$2000,CB$3:CB$2000,1,1))/_xlfn.XLOOKUP($BR29,$BR$3:$BR$2000,$BR$3:$BR$2000,1,1), 1)))</f>
        <v>#N/A</v>
      </c>
      <c r="CE29" t="e">
        <f t="shared" si="44"/>
        <v>#N/A</v>
      </c>
      <c r="CF29" t="e" cm="1">
        <f t="array" ref="CF29">IFERROR(IF(OR(ISNA($A29),$AC29&lt;100,INDEX(International!C$3:C$2000,_xlfn.XMATCH(100,International!C$3:C$2000,1,1)+$BR29)=""),NA(),INDEX(International!C$3:C$2000,_xlfn.XMATCH(100,International!C$3:C$2000,1,1)+$BR29)), NA())</f>
        <v>#N/A</v>
      </c>
      <c r="CG29" t="e">
        <f t="shared" si="7"/>
        <v>#N/A</v>
      </c>
      <c r="CH29" t="e">
        <f>IF(OR(ISNA($A29),$AC29&lt;100),NA(),IF($BR29=0,0,FLOOR((CF29-_xlfn.XLOOKUP(_xlfn.AGGREGATE(5,6,$BR$3:$BR1980),$BR$3:$BR$2000,CF$3:CF$2000,1,1))/_xlfn.XLOOKUP($BR29,$BR$3:$BR$2000,$BR$3:$BR$2000,1,1), 1)))</f>
        <v>#N/A</v>
      </c>
      <c r="CI29" t="e">
        <f t="shared" si="45"/>
        <v>#N/A</v>
      </c>
      <c r="CJ29" t="e" cm="1">
        <f t="array" ref="CJ29">IFERROR(IF(OR(ISNA($A29),$AC29&lt;100,INDEX(International!F$3:F$2000,_xlfn.XMATCH(100,International!F$3:F$2000,1,1)+$BR29)=""),NA(),INDEX(International!F$3:F$2000,_xlfn.XMATCH(100,International!F$3:F$2000,1,1)+$BR29)), NA())</f>
        <v>#N/A</v>
      </c>
      <c r="CK29" t="e">
        <f t="shared" si="8"/>
        <v>#N/A</v>
      </c>
      <c r="CL29" t="e">
        <f>IF(OR(ISNA($A29),$AC29&lt;100),NA(),IF($BR29=0,0,FLOOR((CJ29-_xlfn.XLOOKUP(_xlfn.AGGREGATE(5,6,$BR$3:$BR1980),$BR$3:$BR$2000,CJ$3:CJ$2000,1,1))/_xlfn.XLOOKUP($BR29,$BR$3:$BR$2000,$BR$3:$BR$2000,1,1), 1)))</f>
        <v>#N/A</v>
      </c>
      <c r="CM29" t="e">
        <f t="shared" si="46"/>
        <v>#N/A</v>
      </c>
      <c r="CN29" t="e" cm="1">
        <f t="array" ref="CN29">IFERROR(IF(OR(ISNA($A29),$AC29&lt;100,INDEX(International!I$3:I$2000,_xlfn.XMATCH(100,International!I$3:I$2000,1,1)+$BR29)=""),NA(),INDEX(International!I$3:I$2000,_xlfn.XMATCH(100,International!I$3:I$2000,1,1)+$BR29)), NA())</f>
        <v>#N/A</v>
      </c>
      <c r="CO29" t="e">
        <f t="shared" si="9"/>
        <v>#N/A</v>
      </c>
      <c r="CP29" t="e">
        <f>IF(OR(ISNA($A29),$AC29&lt;100),NA(),IF($BR29=0,0,FLOOR((CN29-_xlfn.XLOOKUP(_xlfn.AGGREGATE(5,6,$BR$3:$BR1980),$BR$3:$BR$2000,CN$3:CN$2000,1,1))/_xlfn.XLOOKUP($BR29,$BR$3:$BR$2000,$BR$3:$BR$2000,1,1), 1)))</f>
        <v>#N/A</v>
      </c>
      <c r="CQ29" t="e">
        <f t="shared" si="47"/>
        <v>#N/A</v>
      </c>
      <c r="CR29" t="e" cm="1">
        <f t="array" ref="CR29">IFERROR(IF(OR(ISNA($A29),$AC29&lt;100,INDEX(International!L$3:L$2000,_xlfn.XMATCH(100,International!L$3:L$2000,1,1)+$BR29)=""),NA(),INDEX(International!L$3:L$2000,_xlfn.XMATCH(100,International!L$3:L$2000,1,1)+$BR29)), NA())</f>
        <v>#N/A</v>
      </c>
      <c r="CS29" t="e">
        <f t="shared" si="10"/>
        <v>#N/A</v>
      </c>
      <c r="CT29" t="e">
        <f>IF(OR(ISNA($A29),$AC29&lt;100),NA(),IF($BR29=0,0,FLOOR((CR29-_xlfn.XLOOKUP(_xlfn.AGGREGATE(5,6,$BR$3:$BR1980),$BR$3:$BR$2000,CR$3:CR$2000,1,1))/_xlfn.XLOOKUP($BR29,$BR$3:$BR$2000,$BR$3:$BR$2000,1,1), 1)))</f>
        <v>#N/A</v>
      </c>
      <c r="CU29" t="e">
        <f t="shared" si="48"/>
        <v>#N/A</v>
      </c>
      <c r="CV29" t="e" cm="1">
        <f t="array" ref="CV29">IFERROR(IF(OR(ISNA($A29),$AC29&lt;100,INDEX(International!O$3:O$2000,_xlfn.XMATCH(100,International!O$3:O$2000,1,1)+$BR29)=""),NA(),INDEX(International!O$3:O$2000,_xlfn.XMATCH(100,International!O$3:O$2000,1,1)+$BR29)), NA())</f>
        <v>#N/A</v>
      </c>
      <c r="CW29" t="e">
        <f t="shared" si="11"/>
        <v>#N/A</v>
      </c>
      <c r="CX29" t="e">
        <f>IF(OR(ISNA($A29),$AC29&lt;100),NA(),IF($BR29=0,0,FLOOR((CV29-_xlfn.XLOOKUP(_xlfn.AGGREGATE(5,6,$BR$3:$BR1980),$BR$3:$BR$2000,CV$3:CV$2000,1,1))/_xlfn.XLOOKUP($BR29,$BR$3:$BR$2000,$BR$3:$BR$2000,1,1), 1)))</f>
        <v>#N/A</v>
      </c>
      <c r="CY29" t="e">
        <f t="shared" si="49"/>
        <v>#N/A</v>
      </c>
      <c r="CZ29" t="e" cm="1">
        <f t="array" ref="CZ29">IFERROR(IF(OR(ISNA($A29),$AC29&lt;100,INDEX(International!R$3:R$2000,_xlfn.XMATCH(100,International!R$3:R$2000,1,1)+$BR29)=""),NA(),INDEX(International!R$3:R$2000,_xlfn.XMATCH(100,International!R$3:R$2000,1,1)+$BR29)), NA())</f>
        <v>#N/A</v>
      </c>
      <c r="DA29" t="e">
        <f t="shared" si="12"/>
        <v>#N/A</v>
      </c>
      <c r="DB29" t="e">
        <f>IF(OR(ISNA($A29),$AC29&lt;100),NA(),IF($BR29=0,0,FLOOR((CZ29-_xlfn.XLOOKUP(_xlfn.AGGREGATE(5,6,$BR$3:$BR1980),$BR$3:$BR$2000,CZ$3:CZ$2000,1,1))/_xlfn.XLOOKUP($BR29,$BR$3:$BR$2000,$BR$3:$BR$2000,1,1), 1)))</f>
        <v>#N/A</v>
      </c>
      <c r="DC29" t="e">
        <f t="shared" si="50"/>
        <v>#N/A</v>
      </c>
      <c r="DD29" t="e" cm="1">
        <f t="array" ref="DD29">IFERROR(IF(OR(ISNA($A29),$AC29&lt;100,INDEX(International!U$3:U$2000,_xlfn.XMATCH(100,International!U$3:U$2000,1,1)+$BR29)=""),NA(),INDEX(International!U$3:U$2000,_xlfn.XMATCH(100,International!U$3:U$2000,1,1)+$BR29)), NA())</f>
        <v>#N/A</v>
      </c>
      <c r="DE29" t="e">
        <f t="shared" si="13"/>
        <v>#N/A</v>
      </c>
      <c r="DF29" t="e">
        <f>IF(OR(ISNA($A29),$AC29&lt;100),NA(),IF($BR29=0,0,FLOOR((DD29-_xlfn.XLOOKUP(_xlfn.AGGREGATE(5,6,$BR$3:$BR1980),$BR$3:$BR$2000,DD$3:DD$2000,1,1))/_xlfn.XLOOKUP($BR29,$BR$3:$BR$2000,$BR$3:$BR$2000,1,1), 1)))</f>
        <v>#N/A</v>
      </c>
      <c r="DG29" t="e">
        <f t="shared" si="51"/>
        <v>#N/A</v>
      </c>
      <c r="DH29" t="e" cm="1">
        <f t="array" ref="DH29">IFERROR(IF(OR(ISNA($A29),$AC29&lt;100,INDEX(International!X$3:X$2000,_xlfn.XMATCH(100,International!X$3:X$2000,1,1)+$BR29)=""),NA(),INDEX(International!X$3:X$2000,_xlfn.XMATCH(100,International!X$3:X$2000,1,1)+$BR29)), NA())</f>
        <v>#N/A</v>
      </c>
      <c r="DI29" t="e">
        <f t="shared" si="14"/>
        <v>#N/A</v>
      </c>
      <c r="DJ29" t="e">
        <f>IF(OR(ISNA($A29),$AC29&lt;100),NA(),IF($BR29=0,0,FLOOR((DH29-_xlfn.XLOOKUP(_xlfn.AGGREGATE(5,6,$BR$3:$BR1980),$BR$3:$BR$2000,DH$3:DH$2000,1,1))/_xlfn.XLOOKUP($BR29,$BR$3:$BR$2000,$BR$3:$BR$2000,1,1), 1)))</f>
        <v>#N/A</v>
      </c>
      <c r="DK29" t="e">
        <f t="shared" si="52"/>
        <v>#N/A</v>
      </c>
      <c r="DL29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28+1,DL28+1,NA())))</f>
        <v>26</v>
      </c>
      <c r="DM29" cm="1">
        <f t="array" ref="DM29">IFERROR(IF(ISNA($A29),NA(),INDEX(B$3:B$2000,_xlfn.XMATCH(Configuration!$B$12,B$3:B$2000,1,1)+$DL29)-0), NA())</f>
        <v>0</v>
      </c>
      <c r="DN29" cm="1">
        <f t="array" ref="DN29">IFERROR(IF(ISNA($A29),NA(),INDEX(E$3:E$2000,_xlfn.XMATCH(Configuration!$B$12,E$3:E$2000,1,1)+$DL29)-0), NA())</f>
        <v>2773</v>
      </c>
      <c r="DO29" cm="1">
        <f t="array" ref="DO29">IFERROR(IF(ISNA($A29),NA(),INDEX(H$3:H$2000,_xlfn.XMATCH(Configuration!$B$12,H$3:H$2000,1,1)+$DL29)-0), NA())</f>
        <v>0</v>
      </c>
      <c r="DP29" t="e" cm="1">
        <f t="array" ref="DP29">IFERROR(IF(ISNA($A29),NA(),INDEX(K$3:K$2000,_xlfn.XMATCH(Configuration!$B$12,K$3:K$2000,1,1)+$DL29)-0), NA())</f>
        <v>#N/A</v>
      </c>
      <c r="DQ29" cm="1">
        <f t="array" ref="DQ29">IFERROR(IF(ISNA($A29),NA(),INDEX(N$3:N$2000,_xlfn.XMATCH(Configuration!$B$12,N$3:N$2000,1,1)+$DL29)-0), NA())</f>
        <v>998</v>
      </c>
      <c r="DR29" cm="1">
        <f t="array" ref="DR29">IFERROR(IF(ISNA($A29),NA(),INDEX(Q$3:Q$2000,_xlfn.XMATCH(Configuration!$B$12,Q$3:Q$2000,1,1)+$DL29)-0), NA())</f>
        <v>0</v>
      </c>
      <c r="DS29" t="e" cm="1">
        <f t="array" ref="DS29">IFERROR(IF(ISNA($A29),NA(),INDEX(T$3:T$2000,_xlfn.XMATCH(Configuration!$B$12,T$3:T$2000,1,1)+$DL29)-0), NA())</f>
        <v>#N/A</v>
      </c>
      <c r="DT29" cm="1">
        <f t="array" ref="DT29">IFERROR(IF(ISNA($A29),NA(),INDEX(W$3:W$2000,_xlfn.XMATCH(Configuration!$B$12,W$3:W$2000,1,1)+$DL29)-0), NA())</f>
        <v>1281</v>
      </c>
    </row>
    <row r="30" spans="1:124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15"/>
        <v>17</v>
      </c>
      <c r="AD30">
        <f t="shared" si="16"/>
        <v>6</v>
      </c>
      <c r="AE30">
        <f t="shared" si="17"/>
        <v>2</v>
      </c>
      <c r="AF30" s="5">
        <f t="shared" si="18"/>
        <v>0</v>
      </c>
      <c r="AG30">
        <f t="shared" si="19"/>
        <v>9</v>
      </c>
      <c r="AH30">
        <f t="shared" si="20"/>
        <v>13</v>
      </c>
      <c r="AI30">
        <f t="shared" si="21"/>
        <v>2</v>
      </c>
      <c r="AJ30">
        <f t="shared" si="22"/>
        <v>0</v>
      </c>
      <c r="AK30">
        <f t="shared" si="23"/>
        <v>11</v>
      </c>
      <c r="AL30" s="2">
        <f t="shared" si="24"/>
        <v>0.25</v>
      </c>
      <c r="AM30" s="2">
        <f t="shared" si="25"/>
        <v>0.75</v>
      </c>
      <c r="AN30" s="2">
        <f t="shared" si="26"/>
        <v>0</v>
      </c>
      <c r="AO30" s="2">
        <f t="shared" si="27"/>
        <v>0.23529411764705882</v>
      </c>
      <c r="AP30" s="2">
        <f t="shared" si="28"/>
        <v>5.8823529411764705E-2</v>
      </c>
      <c r="AQ30" s="2">
        <f t="shared" si="29"/>
        <v>0.17647058823529413</v>
      </c>
      <c r="AR30" s="2">
        <f t="shared" si="30"/>
        <v>0.29411764705882354</v>
      </c>
      <c r="AS30" s="2">
        <f t="shared" si="31"/>
        <v>0</v>
      </c>
      <c r="AT30" s="2">
        <f t="shared" si="32"/>
        <v>0</v>
      </c>
      <c r="AU30" s="2">
        <f t="shared" si="33"/>
        <v>0.23529411764705882</v>
      </c>
      <c r="AV30" s="3">
        <f t="shared" ca="1" si="34"/>
        <v>0.14285714285714285</v>
      </c>
      <c r="AW30" s="2">
        <f t="shared" si="35"/>
        <v>6.25E-2</v>
      </c>
      <c r="AX30" s="2">
        <f t="shared" si="36"/>
        <v>0</v>
      </c>
      <c r="AY30">
        <f t="shared" si="37"/>
        <v>11</v>
      </c>
      <c r="AZ30">
        <f t="shared" si="38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9"/>
        <v>#N/A</v>
      </c>
      <c r="BS30" t="e">
        <f t="shared" si="0"/>
        <v>#N/A</v>
      </c>
      <c r="BT30" t="e">
        <f t="shared" si="1"/>
        <v>#N/A</v>
      </c>
      <c r="BU30" t="e">
        <f t="shared" si="2"/>
        <v>#N/A</v>
      </c>
      <c r="BV30" t="e">
        <f t="shared" si="3"/>
        <v>#N/A</v>
      </c>
      <c r="BW30" t="e">
        <f t="shared" si="4"/>
        <v>#N/A</v>
      </c>
      <c r="BX30" t="e">
        <f t="shared" si="40"/>
        <v>#N/A</v>
      </c>
      <c r="BY30" t="e">
        <f t="shared" si="41"/>
        <v>#N/A</v>
      </c>
      <c r="BZ30" t="e">
        <f t="shared" si="42"/>
        <v>#N/A</v>
      </c>
      <c r="CA30" t="e">
        <f t="shared" si="43"/>
        <v>#N/A</v>
      </c>
      <c r="CB30" t="e">
        <f t="shared" si="5"/>
        <v>#N/A</v>
      </c>
      <c r="CC30" t="e">
        <f t="shared" si="6"/>
        <v>#N/A</v>
      </c>
      <c r="CD30" t="e">
        <f>IF(OR(ISNA($A30),$AC30&lt;100),NA(),IF($BR30=0,0,FLOOR((CB30-_xlfn.XLOOKUP(_xlfn.AGGREGATE(5,6,$BR$3:$BR1981),$BR$3:$BR$2000,CB$3:CB$2000,1,1))/_xlfn.XLOOKUP($BR30,$BR$3:$BR$2000,$BR$3:$BR$2000,1,1), 1)))</f>
        <v>#N/A</v>
      </c>
      <c r="CE30" t="e">
        <f t="shared" si="44"/>
        <v>#N/A</v>
      </c>
      <c r="CF30" t="e" cm="1">
        <f t="array" ref="CF30">IFERROR(IF(OR(ISNA($A30),$AC30&lt;100,INDEX(International!C$3:C$2000,_xlfn.XMATCH(100,International!C$3:C$2000,1,1)+$BR30)=""),NA(),INDEX(International!C$3:C$2000,_xlfn.XMATCH(100,International!C$3:C$2000,1,1)+$BR30)), NA())</f>
        <v>#N/A</v>
      </c>
      <c r="CG30" t="e">
        <f t="shared" si="7"/>
        <v>#N/A</v>
      </c>
      <c r="CH30" t="e">
        <f>IF(OR(ISNA($A30),$AC30&lt;100),NA(),IF($BR30=0,0,FLOOR((CF30-_xlfn.XLOOKUP(_xlfn.AGGREGATE(5,6,$BR$3:$BR1981),$BR$3:$BR$2000,CF$3:CF$2000,1,1))/_xlfn.XLOOKUP($BR30,$BR$3:$BR$2000,$BR$3:$BR$2000,1,1), 1)))</f>
        <v>#N/A</v>
      </c>
      <c r="CI30" t="e">
        <f t="shared" si="45"/>
        <v>#N/A</v>
      </c>
      <c r="CJ30" t="e" cm="1">
        <f t="array" ref="CJ30">IFERROR(IF(OR(ISNA($A30),$AC30&lt;100,INDEX(International!F$3:F$2000,_xlfn.XMATCH(100,International!F$3:F$2000,1,1)+$BR30)=""),NA(),INDEX(International!F$3:F$2000,_xlfn.XMATCH(100,International!F$3:F$2000,1,1)+$BR30)), NA())</f>
        <v>#N/A</v>
      </c>
      <c r="CK30" t="e">
        <f t="shared" si="8"/>
        <v>#N/A</v>
      </c>
      <c r="CL30" t="e">
        <f>IF(OR(ISNA($A30),$AC30&lt;100),NA(),IF($BR30=0,0,FLOOR((CJ30-_xlfn.XLOOKUP(_xlfn.AGGREGATE(5,6,$BR$3:$BR1981),$BR$3:$BR$2000,CJ$3:CJ$2000,1,1))/_xlfn.XLOOKUP($BR30,$BR$3:$BR$2000,$BR$3:$BR$2000,1,1), 1)))</f>
        <v>#N/A</v>
      </c>
      <c r="CM30" t="e">
        <f t="shared" si="46"/>
        <v>#N/A</v>
      </c>
      <c r="CN30" t="e" cm="1">
        <f t="array" ref="CN30">IFERROR(IF(OR(ISNA($A30),$AC30&lt;100,INDEX(International!I$3:I$2000,_xlfn.XMATCH(100,International!I$3:I$2000,1,1)+$BR30)=""),NA(),INDEX(International!I$3:I$2000,_xlfn.XMATCH(100,International!I$3:I$2000,1,1)+$BR30)), NA())</f>
        <v>#N/A</v>
      </c>
      <c r="CO30" t="e">
        <f t="shared" si="9"/>
        <v>#N/A</v>
      </c>
      <c r="CP30" t="e">
        <f>IF(OR(ISNA($A30),$AC30&lt;100),NA(),IF($BR30=0,0,FLOOR((CN30-_xlfn.XLOOKUP(_xlfn.AGGREGATE(5,6,$BR$3:$BR1981),$BR$3:$BR$2000,CN$3:CN$2000,1,1))/_xlfn.XLOOKUP($BR30,$BR$3:$BR$2000,$BR$3:$BR$2000,1,1), 1)))</f>
        <v>#N/A</v>
      </c>
      <c r="CQ30" t="e">
        <f t="shared" si="47"/>
        <v>#N/A</v>
      </c>
      <c r="CR30" t="e" cm="1">
        <f t="array" ref="CR30">IFERROR(IF(OR(ISNA($A30),$AC30&lt;100,INDEX(International!L$3:L$2000,_xlfn.XMATCH(100,International!L$3:L$2000,1,1)+$BR30)=""),NA(),INDEX(International!L$3:L$2000,_xlfn.XMATCH(100,International!L$3:L$2000,1,1)+$BR30)), NA())</f>
        <v>#N/A</v>
      </c>
      <c r="CS30" t="e">
        <f t="shared" si="10"/>
        <v>#N/A</v>
      </c>
      <c r="CT30" t="e">
        <f>IF(OR(ISNA($A30),$AC30&lt;100),NA(),IF($BR30=0,0,FLOOR((CR30-_xlfn.XLOOKUP(_xlfn.AGGREGATE(5,6,$BR$3:$BR1981),$BR$3:$BR$2000,CR$3:CR$2000,1,1))/_xlfn.XLOOKUP($BR30,$BR$3:$BR$2000,$BR$3:$BR$2000,1,1), 1)))</f>
        <v>#N/A</v>
      </c>
      <c r="CU30" t="e">
        <f t="shared" si="48"/>
        <v>#N/A</v>
      </c>
      <c r="CV30" t="e" cm="1">
        <f t="array" ref="CV30">IFERROR(IF(OR(ISNA($A30),$AC30&lt;100,INDEX(International!O$3:O$2000,_xlfn.XMATCH(100,International!O$3:O$2000,1,1)+$BR30)=""),NA(),INDEX(International!O$3:O$2000,_xlfn.XMATCH(100,International!O$3:O$2000,1,1)+$BR30)), NA())</f>
        <v>#N/A</v>
      </c>
      <c r="CW30" t="e">
        <f t="shared" si="11"/>
        <v>#N/A</v>
      </c>
      <c r="CX30" t="e">
        <f>IF(OR(ISNA($A30),$AC30&lt;100),NA(),IF($BR30=0,0,FLOOR((CV30-_xlfn.XLOOKUP(_xlfn.AGGREGATE(5,6,$BR$3:$BR1981),$BR$3:$BR$2000,CV$3:CV$2000,1,1))/_xlfn.XLOOKUP($BR30,$BR$3:$BR$2000,$BR$3:$BR$2000,1,1), 1)))</f>
        <v>#N/A</v>
      </c>
      <c r="CY30" t="e">
        <f t="shared" si="49"/>
        <v>#N/A</v>
      </c>
      <c r="CZ30" t="e" cm="1">
        <f t="array" ref="CZ30">IFERROR(IF(OR(ISNA($A30),$AC30&lt;100,INDEX(International!R$3:R$2000,_xlfn.XMATCH(100,International!R$3:R$2000,1,1)+$BR30)=""),NA(),INDEX(International!R$3:R$2000,_xlfn.XMATCH(100,International!R$3:R$2000,1,1)+$BR30)), NA())</f>
        <v>#N/A</v>
      </c>
      <c r="DA30" t="e">
        <f t="shared" si="12"/>
        <v>#N/A</v>
      </c>
      <c r="DB30" t="e">
        <f>IF(OR(ISNA($A30),$AC30&lt;100),NA(),IF($BR30=0,0,FLOOR((CZ30-_xlfn.XLOOKUP(_xlfn.AGGREGATE(5,6,$BR$3:$BR1981),$BR$3:$BR$2000,CZ$3:CZ$2000,1,1))/_xlfn.XLOOKUP($BR30,$BR$3:$BR$2000,$BR$3:$BR$2000,1,1), 1)))</f>
        <v>#N/A</v>
      </c>
      <c r="DC30" t="e">
        <f t="shared" si="50"/>
        <v>#N/A</v>
      </c>
      <c r="DD30" t="e" cm="1">
        <f t="array" ref="DD30">IFERROR(IF(OR(ISNA($A30),$AC30&lt;100,INDEX(International!U$3:U$2000,_xlfn.XMATCH(100,International!U$3:U$2000,1,1)+$BR30)=""),NA(),INDEX(International!U$3:U$2000,_xlfn.XMATCH(100,International!U$3:U$2000,1,1)+$BR30)), NA())</f>
        <v>#N/A</v>
      </c>
      <c r="DE30" t="e">
        <f t="shared" si="13"/>
        <v>#N/A</v>
      </c>
      <c r="DF30" t="e">
        <f>IF(OR(ISNA($A30),$AC30&lt;100),NA(),IF($BR30=0,0,FLOOR((DD30-_xlfn.XLOOKUP(_xlfn.AGGREGATE(5,6,$BR$3:$BR1981),$BR$3:$BR$2000,DD$3:DD$2000,1,1))/_xlfn.XLOOKUP($BR30,$BR$3:$BR$2000,$BR$3:$BR$2000,1,1), 1)))</f>
        <v>#N/A</v>
      </c>
      <c r="DG30" t="e">
        <f t="shared" si="51"/>
        <v>#N/A</v>
      </c>
      <c r="DH30" t="e" cm="1">
        <f t="array" ref="DH30">IFERROR(IF(OR(ISNA($A30),$AC30&lt;100,INDEX(International!X$3:X$2000,_xlfn.XMATCH(100,International!X$3:X$2000,1,1)+$BR30)=""),NA(),INDEX(International!X$3:X$2000,_xlfn.XMATCH(100,International!X$3:X$2000,1,1)+$BR30)), NA())</f>
        <v>#N/A</v>
      </c>
      <c r="DI30" t="e">
        <f t="shared" si="14"/>
        <v>#N/A</v>
      </c>
      <c r="DJ30" t="e">
        <f>IF(OR(ISNA($A30),$AC30&lt;100),NA(),IF($BR30=0,0,FLOOR((DH30-_xlfn.XLOOKUP(_xlfn.AGGREGATE(5,6,$BR$3:$BR1981),$BR$3:$BR$2000,DH$3:DH$2000,1,1))/_xlfn.XLOOKUP($BR30,$BR$3:$BR$2000,$BR$3:$BR$2000,1,1), 1)))</f>
        <v>#N/A</v>
      </c>
      <c r="DK30" t="e">
        <f t="shared" si="52"/>
        <v>#N/A</v>
      </c>
      <c r="DL30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29+1,DL29+1,NA())))</f>
        <v>27</v>
      </c>
      <c r="DM30" cm="1">
        <f t="array" ref="DM30">IFERROR(IF(ISNA($A30),NA(),INDEX(B$3:B$2000,_xlfn.XMATCH(Configuration!$B$12,B$3:B$2000,1,1)+$DL30)-0), NA())</f>
        <v>0</v>
      </c>
      <c r="DN30" cm="1">
        <f t="array" ref="DN30">IFERROR(IF(ISNA($A30),NA(),INDEX(E$3:E$2000,_xlfn.XMATCH(Configuration!$B$12,E$3:E$2000,1,1)+$DL30)-0), NA())</f>
        <v>2822</v>
      </c>
      <c r="DO30" cm="1">
        <f t="array" ref="DO30">IFERROR(IF(ISNA($A30),NA(),INDEX(H$3:H$2000,_xlfn.XMATCH(Configuration!$B$12,H$3:H$2000,1,1)+$DL30)-0), NA())</f>
        <v>0</v>
      </c>
      <c r="DP30" t="e" cm="1">
        <f t="array" ref="DP30">IFERROR(IF(ISNA($A30),NA(),INDEX(K$3:K$2000,_xlfn.XMATCH(Configuration!$B$12,K$3:K$2000,1,1)+$DL30)-0), NA())</f>
        <v>#N/A</v>
      </c>
      <c r="DQ30" cm="1">
        <f t="array" ref="DQ30">IFERROR(IF(ISNA($A30),NA(),INDEX(N$3:N$2000,_xlfn.XMATCH(Configuration!$B$12,N$3:N$2000,1,1)+$DL30)-0), NA())</f>
        <v>999</v>
      </c>
      <c r="DR30" cm="1">
        <f t="array" ref="DR30">IFERROR(IF(ISNA($A30),NA(),INDEX(Q$3:Q$2000,_xlfn.XMATCH(Configuration!$B$12,Q$3:Q$2000,1,1)+$DL30)-0), NA())</f>
        <v>0</v>
      </c>
      <c r="DS30" t="e" cm="1">
        <f t="array" ref="DS30">IFERROR(IF(ISNA($A30),NA(),INDEX(T$3:T$2000,_xlfn.XMATCH(Configuration!$B$12,T$3:T$2000,1,1)+$DL30)-0), NA())</f>
        <v>#N/A</v>
      </c>
      <c r="DT30" cm="1">
        <f t="array" ref="DT30">IFERROR(IF(ISNA($A30),NA(),INDEX(W$3:W$2000,_xlfn.XMATCH(Configuration!$B$12,W$3:W$2000,1,1)+$DL30)-0), NA())</f>
        <v>1291</v>
      </c>
    </row>
    <row r="31" spans="1:124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15"/>
        <v>18</v>
      </c>
      <c r="AD31">
        <f t="shared" si="16"/>
        <v>6</v>
      </c>
      <c r="AE31">
        <f t="shared" si="17"/>
        <v>2</v>
      </c>
      <c r="AF31" s="5">
        <f t="shared" si="18"/>
        <v>1</v>
      </c>
      <c r="AG31">
        <f t="shared" si="19"/>
        <v>10</v>
      </c>
      <c r="AH31">
        <f t="shared" si="20"/>
        <v>14</v>
      </c>
      <c r="AI31">
        <f t="shared" si="21"/>
        <v>2</v>
      </c>
      <c r="AJ31">
        <f t="shared" si="22"/>
        <v>0</v>
      </c>
      <c r="AK31">
        <f t="shared" si="23"/>
        <v>12</v>
      </c>
      <c r="AL31" s="2">
        <f t="shared" si="24"/>
        <v>0.25</v>
      </c>
      <c r="AM31" s="2">
        <f t="shared" si="25"/>
        <v>0.75</v>
      </c>
      <c r="AN31" s="2">
        <f t="shared" si="26"/>
        <v>0</v>
      </c>
      <c r="AO31" s="2">
        <f t="shared" si="27"/>
        <v>0.22222222222222221</v>
      </c>
      <c r="AP31" s="2">
        <f t="shared" si="28"/>
        <v>5.5555555555555552E-2</v>
      </c>
      <c r="AQ31" s="2">
        <f t="shared" si="29"/>
        <v>0.16666666666666666</v>
      </c>
      <c r="AR31" s="2">
        <f t="shared" si="30"/>
        <v>0.27777777777777779</v>
      </c>
      <c r="AS31" s="2">
        <f t="shared" si="31"/>
        <v>0</v>
      </c>
      <c r="AT31" s="2">
        <f t="shared" si="32"/>
        <v>5.5555555555555552E-2</v>
      </c>
      <c r="AU31" s="2">
        <f t="shared" si="33"/>
        <v>0.22222222222222221</v>
      </c>
      <c r="AV31" s="3">
        <f t="shared" ca="1" si="34"/>
        <v>0.2857142857142857</v>
      </c>
      <c r="AW31" s="2">
        <f t="shared" si="35"/>
        <v>5.8823529411764705E-2</v>
      </c>
      <c r="AX31" s="2">
        <f t="shared" si="36"/>
        <v>0</v>
      </c>
      <c r="AY31">
        <f t="shared" si="37"/>
        <v>11</v>
      </c>
      <c r="AZ31">
        <f t="shared" si="38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9"/>
        <v>#N/A</v>
      </c>
      <c r="BS31" t="e">
        <f t="shared" si="0"/>
        <v>#N/A</v>
      </c>
      <c r="BT31" t="e">
        <f t="shared" si="1"/>
        <v>#N/A</v>
      </c>
      <c r="BU31" t="e">
        <f t="shared" si="2"/>
        <v>#N/A</v>
      </c>
      <c r="BV31" t="e">
        <f t="shared" si="3"/>
        <v>#N/A</v>
      </c>
      <c r="BW31" t="e">
        <f t="shared" si="4"/>
        <v>#N/A</v>
      </c>
      <c r="BX31" t="e">
        <f t="shared" si="40"/>
        <v>#N/A</v>
      </c>
      <c r="BY31" t="e">
        <f t="shared" si="41"/>
        <v>#N/A</v>
      </c>
      <c r="BZ31" t="e">
        <f t="shared" si="42"/>
        <v>#N/A</v>
      </c>
      <c r="CA31" t="e">
        <f t="shared" si="43"/>
        <v>#N/A</v>
      </c>
      <c r="CB31" t="e">
        <f t="shared" si="5"/>
        <v>#N/A</v>
      </c>
      <c r="CC31" t="e">
        <f t="shared" si="6"/>
        <v>#N/A</v>
      </c>
      <c r="CD31" t="e">
        <f>IF(OR(ISNA($A31),$AC31&lt;100),NA(),IF($BR31=0,0,FLOOR((CB31-_xlfn.XLOOKUP(_xlfn.AGGREGATE(5,6,$BR$3:$BR1982),$BR$3:$BR$2000,CB$3:CB$2000,1,1))/_xlfn.XLOOKUP($BR31,$BR$3:$BR$2000,$BR$3:$BR$2000,1,1), 1)))</f>
        <v>#N/A</v>
      </c>
      <c r="CE31" t="e">
        <f t="shared" si="44"/>
        <v>#N/A</v>
      </c>
      <c r="CF31" t="e" cm="1">
        <f t="array" ref="CF31">IFERROR(IF(OR(ISNA($A31),$AC31&lt;100,INDEX(International!C$3:C$2000,_xlfn.XMATCH(100,International!C$3:C$2000,1,1)+$BR31)=""),NA(),INDEX(International!C$3:C$2000,_xlfn.XMATCH(100,International!C$3:C$2000,1,1)+$BR31)), NA())</f>
        <v>#N/A</v>
      </c>
      <c r="CG31" t="e">
        <f t="shared" si="7"/>
        <v>#N/A</v>
      </c>
      <c r="CH31" t="e">
        <f>IF(OR(ISNA($A31),$AC31&lt;100),NA(),IF($BR31=0,0,FLOOR((CF31-_xlfn.XLOOKUP(_xlfn.AGGREGATE(5,6,$BR$3:$BR1982),$BR$3:$BR$2000,CF$3:CF$2000,1,1))/_xlfn.XLOOKUP($BR31,$BR$3:$BR$2000,$BR$3:$BR$2000,1,1), 1)))</f>
        <v>#N/A</v>
      </c>
      <c r="CI31" t="e">
        <f t="shared" si="45"/>
        <v>#N/A</v>
      </c>
      <c r="CJ31" t="e" cm="1">
        <f t="array" ref="CJ31">IFERROR(IF(OR(ISNA($A31),$AC31&lt;100,INDEX(International!F$3:F$2000,_xlfn.XMATCH(100,International!F$3:F$2000,1,1)+$BR31)=""),NA(),INDEX(International!F$3:F$2000,_xlfn.XMATCH(100,International!F$3:F$2000,1,1)+$BR31)), NA())</f>
        <v>#N/A</v>
      </c>
      <c r="CK31" t="e">
        <f t="shared" si="8"/>
        <v>#N/A</v>
      </c>
      <c r="CL31" t="e">
        <f>IF(OR(ISNA($A31),$AC31&lt;100),NA(),IF($BR31=0,0,FLOOR((CJ31-_xlfn.XLOOKUP(_xlfn.AGGREGATE(5,6,$BR$3:$BR1982),$BR$3:$BR$2000,CJ$3:CJ$2000,1,1))/_xlfn.XLOOKUP($BR31,$BR$3:$BR$2000,$BR$3:$BR$2000,1,1), 1)))</f>
        <v>#N/A</v>
      </c>
      <c r="CM31" t="e">
        <f t="shared" si="46"/>
        <v>#N/A</v>
      </c>
      <c r="CN31" t="e" cm="1">
        <f t="array" ref="CN31">IFERROR(IF(OR(ISNA($A31),$AC31&lt;100,INDEX(International!I$3:I$2000,_xlfn.XMATCH(100,International!I$3:I$2000,1,1)+$BR31)=""),NA(),INDEX(International!I$3:I$2000,_xlfn.XMATCH(100,International!I$3:I$2000,1,1)+$BR31)), NA())</f>
        <v>#N/A</v>
      </c>
      <c r="CO31" t="e">
        <f t="shared" si="9"/>
        <v>#N/A</v>
      </c>
      <c r="CP31" t="e">
        <f>IF(OR(ISNA($A31),$AC31&lt;100),NA(),IF($BR31=0,0,FLOOR((CN31-_xlfn.XLOOKUP(_xlfn.AGGREGATE(5,6,$BR$3:$BR1982),$BR$3:$BR$2000,CN$3:CN$2000,1,1))/_xlfn.XLOOKUP($BR31,$BR$3:$BR$2000,$BR$3:$BR$2000,1,1), 1)))</f>
        <v>#N/A</v>
      </c>
      <c r="CQ31" t="e">
        <f t="shared" si="47"/>
        <v>#N/A</v>
      </c>
      <c r="CR31" t="e" cm="1">
        <f t="array" ref="CR31">IFERROR(IF(OR(ISNA($A31),$AC31&lt;100,INDEX(International!L$3:L$2000,_xlfn.XMATCH(100,International!L$3:L$2000,1,1)+$BR31)=""),NA(),INDEX(International!L$3:L$2000,_xlfn.XMATCH(100,International!L$3:L$2000,1,1)+$BR31)), NA())</f>
        <v>#N/A</v>
      </c>
      <c r="CS31" t="e">
        <f t="shared" si="10"/>
        <v>#N/A</v>
      </c>
      <c r="CT31" t="e">
        <f>IF(OR(ISNA($A31),$AC31&lt;100),NA(),IF($BR31=0,0,FLOOR((CR31-_xlfn.XLOOKUP(_xlfn.AGGREGATE(5,6,$BR$3:$BR1982),$BR$3:$BR$2000,CR$3:CR$2000,1,1))/_xlfn.XLOOKUP($BR31,$BR$3:$BR$2000,$BR$3:$BR$2000,1,1), 1)))</f>
        <v>#N/A</v>
      </c>
      <c r="CU31" t="e">
        <f t="shared" si="48"/>
        <v>#N/A</v>
      </c>
      <c r="CV31" t="e" cm="1">
        <f t="array" ref="CV31">IFERROR(IF(OR(ISNA($A31),$AC31&lt;100,INDEX(International!O$3:O$2000,_xlfn.XMATCH(100,International!O$3:O$2000,1,1)+$BR31)=""),NA(),INDEX(International!O$3:O$2000,_xlfn.XMATCH(100,International!O$3:O$2000,1,1)+$BR31)), NA())</f>
        <v>#N/A</v>
      </c>
      <c r="CW31" t="e">
        <f t="shared" si="11"/>
        <v>#N/A</v>
      </c>
      <c r="CX31" t="e">
        <f>IF(OR(ISNA($A31),$AC31&lt;100),NA(),IF($BR31=0,0,FLOOR((CV31-_xlfn.XLOOKUP(_xlfn.AGGREGATE(5,6,$BR$3:$BR1982),$BR$3:$BR$2000,CV$3:CV$2000,1,1))/_xlfn.XLOOKUP($BR31,$BR$3:$BR$2000,$BR$3:$BR$2000,1,1), 1)))</f>
        <v>#N/A</v>
      </c>
      <c r="CY31" t="e">
        <f t="shared" si="49"/>
        <v>#N/A</v>
      </c>
      <c r="CZ31" t="e" cm="1">
        <f t="array" ref="CZ31">IFERROR(IF(OR(ISNA($A31),$AC31&lt;100,INDEX(International!R$3:R$2000,_xlfn.XMATCH(100,International!R$3:R$2000,1,1)+$BR31)=""),NA(),INDEX(International!R$3:R$2000,_xlfn.XMATCH(100,International!R$3:R$2000,1,1)+$BR31)), NA())</f>
        <v>#N/A</v>
      </c>
      <c r="DA31" t="e">
        <f t="shared" si="12"/>
        <v>#N/A</v>
      </c>
      <c r="DB31" t="e">
        <f>IF(OR(ISNA($A31),$AC31&lt;100),NA(),IF($BR31=0,0,FLOOR((CZ31-_xlfn.XLOOKUP(_xlfn.AGGREGATE(5,6,$BR$3:$BR1982),$BR$3:$BR$2000,CZ$3:CZ$2000,1,1))/_xlfn.XLOOKUP($BR31,$BR$3:$BR$2000,$BR$3:$BR$2000,1,1), 1)))</f>
        <v>#N/A</v>
      </c>
      <c r="DC31" t="e">
        <f t="shared" si="50"/>
        <v>#N/A</v>
      </c>
      <c r="DD31" t="e" cm="1">
        <f t="array" ref="DD31">IFERROR(IF(OR(ISNA($A31),$AC31&lt;100,INDEX(International!U$3:U$2000,_xlfn.XMATCH(100,International!U$3:U$2000,1,1)+$BR31)=""),NA(),INDEX(International!U$3:U$2000,_xlfn.XMATCH(100,International!U$3:U$2000,1,1)+$BR31)), NA())</f>
        <v>#N/A</v>
      </c>
      <c r="DE31" t="e">
        <f t="shared" si="13"/>
        <v>#N/A</v>
      </c>
      <c r="DF31" t="e">
        <f>IF(OR(ISNA($A31),$AC31&lt;100),NA(),IF($BR31=0,0,FLOOR((DD31-_xlfn.XLOOKUP(_xlfn.AGGREGATE(5,6,$BR$3:$BR1982),$BR$3:$BR$2000,DD$3:DD$2000,1,1))/_xlfn.XLOOKUP($BR31,$BR$3:$BR$2000,$BR$3:$BR$2000,1,1), 1)))</f>
        <v>#N/A</v>
      </c>
      <c r="DG31" t="e">
        <f t="shared" si="51"/>
        <v>#N/A</v>
      </c>
      <c r="DH31" t="e" cm="1">
        <f t="array" ref="DH31">IFERROR(IF(OR(ISNA($A31),$AC31&lt;100,INDEX(International!X$3:X$2000,_xlfn.XMATCH(100,International!X$3:X$2000,1,1)+$BR31)=""),NA(),INDEX(International!X$3:X$2000,_xlfn.XMATCH(100,International!X$3:X$2000,1,1)+$BR31)), NA())</f>
        <v>#N/A</v>
      </c>
      <c r="DI31" t="e">
        <f t="shared" si="14"/>
        <v>#N/A</v>
      </c>
      <c r="DJ31" t="e">
        <f>IF(OR(ISNA($A31),$AC31&lt;100),NA(),IF($BR31=0,0,FLOOR((DH31-_xlfn.XLOOKUP(_xlfn.AGGREGATE(5,6,$BR$3:$BR1982),$BR$3:$BR$2000,DH$3:DH$2000,1,1))/_xlfn.XLOOKUP($BR31,$BR$3:$BR$2000,$BR$3:$BR$2000,1,1), 1)))</f>
        <v>#N/A</v>
      </c>
      <c r="DK31" t="e">
        <f t="shared" si="52"/>
        <v>#N/A</v>
      </c>
      <c r="DL31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30+1,DL30+1,NA())))</f>
        <v>28</v>
      </c>
      <c r="DM31" cm="1">
        <f t="array" ref="DM31">IFERROR(IF(ISNA($A31),NA(),INDEX(B$3:B$2000,_xlfn.XMATCH(Configuration!$B$12,B$3:B$2000,1,1)+$DL31)-0), NA())</f>
        <v>0</v>
      </c>
      <c r="DN31" cm="1">
        <f t="array" ref="DN31">IFERROR(IF(ISNA($A31),NA(),INDEX(E$3:E$2000,_xlfn.XMATCH(Configuration!$B$12,E$3:E$2000,1,1)+$DL31)-0), NA())</f>
        <v>2857</v>
      </c>
      <c r="DO31" cm="1">
        <f t="array" ref="DO31">IFERROR(IF(ISNA($A31),NA(),INDEX(H$3:H$2000,_xlfn.XMATCH(Configuration!$B$12,H$3:H$2000,1,1)+$DL31)-0), NA())</f>
        <v>0</v>
      </c>
      <c r="DP31" t="e" cm="1">
        <f t="array" ref="DP31">IFERROR(IF(ISNA($A31),NA(),INDEX(K$3:K$2000,_xlfn.XMATCH(Configuration!$B$12,K$3:K$2000,1,1)+$DL31)-0), NA())</f>
        <v>#N/A</v>
      </c>
      <c r="DQ31" cm="1">
        <f t="array" ref="DQ31">IFERROR(IF(ISNA($A31),NA(),INDEX(N$3:N$2000,_xlfn.XMATCH(Configuration!$B$12,N$3:N$2000,1,1)+$DL31)-0), NA())</f>
        <v>1001</v>
      </c>
      <c r="DR31" cm="1">
        <f t="array" ref="DR31">IFERROR(IF(ISNA($A31),NA(),INDEX(Q$3:Q$2000,_xlfn.XMATCH(Configuration!$B$12,Q$3:Q$2000,1,1)+$DL31)-0), NA())</f>
        <v>0</v>
      </c>
      <c r="DS31" t="e" cm="1">
        <f t="array" ref="DS31">IFERROR(IF(ISNA($A31),NA(),INDEX(T$3:T$2000,_xlfn.XMATCH(Configuration!$B$12,T$3:T$2000,1,1)+$DL31)-0), NA())</f>
        <v>#N/A</v>
      </c>
      <c r="DT31" cm="1">
        <f t="array" ref="DT31">IFERROR(IF(ISNA($A31),NA(),INDEX(W$3:W$2000,_xlfn.XMATCH(Configuration!$B$12,W$3:W$2000,1,1)+$DL31)-0), NA())</f>
        <v>1299</v>
      </c>
    </row>
    <row r="32" spans="1:124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15"/>
        <v>24</v>
      </c>
      <c r="AD32">
        <f t="shared" si="16"/>
        <v>6</v>
      </c>
      <c r="AE32">
        <f t="shared" si="17"/>
        <v>2</v>
      </c>
      <c r="AF32" s="5">
        <f t="shared" si="18"/>
        <v>6</v>
      </c>
      <c r="AG32">
        <f t="shared" si="19"/>
        <v>16</v>
      </c>
      <c r="AH32">
        <f t="shared" si="20"/>
        <v>20</v>
      </c>
      <c r="AI32">
        <f t="shared" si="21"/>
        <v>2</v>
      </c>
      <c r="AJ32">
        <f t="shared" si="22"/>
        <v>0</v>
      </c>
      <c r="AK32">
        <f t="shared" si="23"/>
        <v>18</v>
      </c>
      <c r="AL32" s="2">
        <f t="shared" si="24"/>
        <v>0.25</v>
      </c>
      <c r="AM32" s="2">
        <f t="shared" si="25"/>
        <v>0.75</v>
      </c>
      <c r="AN32" s="2">
        <f t="shared" si="26"/>
        <v>0</v>
      </c>
      <c r="AO32" s="2">
        <f t="shared" si="27"/>
        <v>0.16666666666666666</v>
      </c>
      <c r="AP32" s="2">
        <f t="shared" si="28"/>
        <v>4.1666666666666664E-2</v>
      </c>
      <c r="AQ32" s="2">
        <f t="shared" si="29"/>
        <v>0.125</v>
      </c>
      <c r="AR32" s="2">
        <f t="shared" si="30"/>
        <v>0.33333333333333331</v>
      </c>
      <c r="AS32" s="2">
        <f t="shared" si="31"/>
        <v>0</v>
      </c>
      <c r="AT32" s="2">
        <f t="shared" si="32"/>
        <v>4.1666666666666664E-2</v>
      </c>
      <c r="AU32" s="2">
        <f t="shared" si="33"/>
        <v>0.29166666666666669</v>
      </c>
      <c r="AV32" s="3">
        <f t="shared" ca="1" si="34"/>
        <v>1.1428571428571428</v>
      </c>
      <c r="AW32" s="2">
        <f t="shared" si="35"/>
        <v>0.33333333333333331</v>
      </c>
      <c r="AX32" s="2">
        <f t="shared" si="36"/>
        <v>5</v>
      </c>
      <c r="AY32">
        <f t="shared" si="37"/>
        <v>11</v>
      </c>
      <c r="AZ32">
        <f t="shared" si="38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9"/>
        <v>#N/A</v>
      </c>
      <c r="BS32" t="e">
        <f t="shared" si="0"/>
        <v>#N/A</v>
      </c>
      <c r="BT32" t="e">
        <f t="shared" si="1"/>
        <v>#N/A</v>
      </c>
      <c r="BU32" t="e">
        <f t="shared" si="2"/>
        <v>#N/A</v>
      </c>
      <c r="BV32" t="e">
        <f t="shared" si="3"/>
        <v>#N/A</v>
      </c>
      <c r="BW32" t="e">
        <f t="shared" si="4"/>
        <v>#N/A</v>
      </c>
      <c r="BX32" t="e">
        <f t="shared" si="40"/>
        <v>#N/A</v>
      </c>
      <c r="BY32" t="e">
        <f t="shared" si="41"/>
        <v>#N/A</v>
      </c>
      <c r="BZ32" t="e">
        <f t="shared" si="42"/>
        <v>#N/A</v>
      </c>
      <c r="CA32" t="e">
        <f t="shared" si="43"/>
        <v>#N/A</v>
      </c>
      <c r="CB32" t="e">
        <f t="shared" si="5"/>
        <v>#N/A</v>
      </c>
      <c r="CC32" t="e">
        <f t="shared" si="6"/>
        <v>#N/A</v>
      </c>
      <c r="CD32" t="e">
        <f>IF(OR(ISNA($A32),$AC32&lt;100),NA(),IF($BR32=0,0,FLOOR((CB32-_xlfn.XLOOKUP(_xlfn.AGGREGATE(5,6,$BR$3:$BR1983),$BR$3:$BR$2000,CB$3:CB$2000,1,1))/_xlfn.XLOOKUP($BR32,$BR$3:$BR$2000,$BR$3:$BR$2000,1,1), 1)))</f>
        <v>#N/A</v>
      </c>
      <c r="CE32" t="e">
        <f t="shared" si="44"/>
        <v>#N/A</v>
      </c>
      <c r="CF32" t="e" cm="1">
        <f t="array" ref="CF32">IFERROR(IF(OR(ISNA($A32),$AC32&lt;100,INDEX(International!C$3:C$2000,_xlfn.XMATCH(100,International!C$3:C$2000,1,1)+$BR32)=""),NA(),INDEX(International!C$3:C$2000,_xlfn.XMATCH(100,International!C$3:C$2000,1,1)+$BR32)), NA())</f>
        <v>#N/A</v>
      </c>
      <c r="CG32" t="e">
        <f t="shared" si="7"/>
        <v>#N/A</v>
      </c>
      <c r="CH32" t="e">
        <f>IF(OR(ISNA($A32),$AC32&lt;100),NA(),IF($BR32=0,0,FLOOR((CF32-_xlfn.XLOOKUP(_xlfn.AGGREGATE(5,6,$BR$3:$BR1983),$BR$3:$BR$2000,CF$3:CF$2000,1,1))/_xlfn.XLOOKUP($BR32,$BR$3:$BR$2000,$BR$3:$BR$2000,1,1), 1)))</f>
        <v>#N/A</v>
      </c>
      <c r="CI32" t="e">
        <f t="shared" si="45"/>
        <v>#N/A</v>
      </c>
      <c r="CJ32" t="e" cm="1">
        <f t="array" ref="CJ32">IFERROR(IF(OR(ISNA($A32),$AC32&lt;100,INDEX(International!F$3:F$2000,_xlfn.XMATCH(100,International!F$3:F$2000,1,1)+$BR32)=""),NA(),INDEX(International!F$3:F$2000,_xlfn.XMATCH(100,International!F$3:F$2000,1,1)+$BR32)), NA())</f>
        <v>#N/A</v>
      </c>
      <c r="CK32" t="e">
        <f t="shared" si="8"/>
        <v>#N/A</v>
      </c>
      <c r="CL32" t="e">
        <f>IF(OR(ISNA($A32),$AC32&lt;100),NA(),IF($BR32=0,0,FLOOR((CJ32-_xlfn.XLOOKUP(_xlfn.AGGREGATE(5,6,$BR$3:$BR1983),$BR$3:$BR$2000,CJ$3:CJ$2000,1,1))/_xlfn.XLOOKUP($BR32,$BR$3:$BR$2000,$BR$3:$BR$2000,1,1), 1)))</f>
        <v>#N/A</v>
      </c>
      <c r="CM32" t="e">
        <f t="shared" si="46"/>
        <v>#N/A</v>
      </c>
      <c r="CN32" t="e" cm="1">
        <f t="array" ref="CN32">IFERROR(IF(OR(ISNA($A32),$AC32&lt;100,INDEX(International!I$3:I$2000,_xlfn.XMATCH(100,International!I$3:I$2000,1,1)+$BR32)=""),NA(),INDEX(International!I$3:I$2000,_xlfn.XMATCH(100,International!I$3:I$2000,1,1)+$BR32)), NA())</f>
        <v>#N/A</v>
      </c>
      <c r="CO32" t="e">
        <f t="shared" si="9"/>
        <v>#N/A</v>
      </c>
      <c r="CP32" t="e">
        <f>IF(OR(ISNA($A32),$AC32&lt;100),NA(),IF($BR32=0,0,FLOOR((CN32-_xlfn.XLOOKUP(_xlfn.AGGREGATE(5,6,$BR$3:$BR1983),$BR$3:$BR$2000,CN$3:CN$2000,1,1))/_xlfn.XLOOKUP($BR32,$BR$3:$BR$2000,$BR$3:$BR$2000,1,1), 1)))</f>
        <v>#N/A</v>
      </c>
      <c r="CQ32" t="e">
        <f t="shared" si="47"/>
        <v>#N/A</v>
      </c>
      <c r="CR32" t="e" cm="1">
        <f t="array" ref="CR32">IFERROR(IF(OR(ISNA($A32),$AC32&lt;100,INDEX(International!L$3:L$2000,_xlfn.XMATCH(100,International!L$3:L$2000,1,1)+$BR32)=""),NA(),INDEX(International!L$3:L$2000,_xlfn.XMATCH(100,International!L$3:L$2000,1,1)+$BR32)), NA())</f>
        <v>#N/A</v>
      </c>
      <c r="CS32" t="e">
        <f t="shared" si="10"/>
        <v>#N/A</v>
      </c>
      <c r="CT32" t="e">
        <f>IF(OR(ISNA($A32),$AC32&lt;100),NA(),IF($BR32=0,0,FLOOR((CR32-_xlfn.XLOOKUP(_xlfn.AGGREGATE(5,6,$BR$3:$BR1983),$BR$3:$BR$2000,CR$3:CR$2000,1,1))/_xlfn.XLOOKUP($BR32,$BR$3:$BR$2000,$BR$3:$BR$2000,1,1), 1)))</f>
        <v>#N/A</v>
      </c>
      <c r="CU32" t="e">
        <f t="shared" si="48"/>
        <v>#N/A</v>
      </c>
      <c r="CV32" t="e" cm="1">
        <f t="array" ref="CV32">IFERROR(IF(OR(ISNA($A32),$AC32&lt;100,INDEX(International!O$3:O$2000,_xlfn.XMATCH(100,International!O$3:O$2000,1,1)+$BR32)=""),NA(),INDEX(International!O$3:O$2000,_xlfn.XMATCH(100,International!O$3:O$2000,1,1)+$BR32)), NA())</f>
        <v>#N/A</v>
      </c>
      <c r="CW32" t="e">
        <f t="shared" si="11"/>
        <v>#N/A</v>
      </c>
      <c r="CX32" t="e">
        <f>IF(OR(ISNA($A32),$AC32&lt;100),NA(),IF($BR32=0,0,FLOOR((CV32-_xlfn.XLOOKUP(_xlfn.AGGREGATE(5,6,$BR$3:$BR1983),$BR$3:$BR$2000,CV$3:CV$2000,1,1))/_xlfn.XLOOKUP($BR32,$BR$3:$BR$2000,$BR$3:$BR$2000,1,1), 1)))</f>
        <v>#N/A</v>
      </c>
      <c r="CY32" t="e">
        <f t="shared" si="49"/>
        <v>#N/A</v>
      </c>
      <c r="CZ32" t="e" cm="1">
        <f t="array" ref="CZ32">IFERROR(IF(OR(ISNA($A32),$AC32&lt;100,INDEX(International!R$3:R$2000,_xlfn.XMATCH(100,International!R$3:R$2000,1,1)+$BR32)=""),NA(),INDEX(International!R$3:R$2000,_xlfn.XMATCH(100,International!R$3:R$2000,1,1)+$BR32)), NA())</f>
        <v>#N/A</v>
      </c>
      <c r="DA32" t="e">
        <f t="shared" si="12"/>
        <v>#N/A</v>
      </c>
      <c r="DB32" t="e">
        <f>IF(OR(ISNA($A32),$AC32&lt;100),NA(),IF($BR32=0,0,FLOOR((CZ32-_xlfn.XLOOKUP(_xlfn.AGGREGATE(5,6,$BR$3:$BR1983),$BR$3:$BR$2000,CZ$3:CZ$2000,1,1))/_xlfn.XLOOKUP($BR32,$BR$3:$BR$2000,$BR$3:$BR$2000,1,1), 1)))</f>
        <v>#N/A</v>
      </c>
      <c r="DC32" t="e">
        <f t="shared" si="50"/>
        <v>#N/A</v>
      </c>
      <c r="DD32" t="e" cm="1">
        <f t="array" ref="DD32">IFERROR(IF(OR(ISNA($A32),$AC32&lt;100,INDEX(International!U$3:U$2000,_xlfn.XMATCH(100,International!U$3:U$2000,1,1)+$BR32)=""),NA(),INDEX(International!U$3:U$2000,_xlfn.XMATCH(100,International!U$3:U$2000,1,1)+$BR32)), NA())</f>
        <v>#N/A</v>
      </c>
      <c r="DE32" t="e">
        <f t="shared" si="13"/>
        <v>#N/A</v>
      </c>
      <c r="DF32" t="e">
        <f>IF(OR(ISNA($A32),$AC32&lt;100),NA(),IF($BR32=0,0,FLOOR((DD32-_xlfn.XLOOKUP(_xlfn.AGGREGATE(5,6,$BR$3:$BR1983),$BR$3:$BR$2000,DD$3:DD$2000,1,1))/_xlfn.XLOOKUP($BR32,$BR$3:$BR$2000,$BR$3:$BR$2000,1,1), 1)))</f>
        <v>#N/A</v>
      </c>
      <c r="DG32" t="e">
        <f t="shared" si="51"/>
        <v>#N/A</v>
      </c>
      <c r="DH32" t="e" cm="1">
        <f t="array" ref="DH32">IFERROR(IF(OR(ISNA($A32),$AC32&lt;100,INDEX(International!X$3:X$2000,_xlfn.XMATCH(100,International!X$3:X$2000,1,1)+$BR32)=""),NA(),INDEX(International!X$3:X$2000,_xlfn.XMATCH(100,International!X$3:X$2000,1,1)+$BR32)), NA())</f>
        <v>#N/A</v>
      </c>
      <c r="DI32" t="e">
        <f t="shared" si="14"/>
        <v>#N/A</v>
      </c>
      <c r="DJ32" t="e">
        <f>IF(OR(ISNA($A32),$AC32&lt;100),NA(),IF($BR32=0,0,FLOOR((DH32-_xlfn.XLOOKUP(_xlfn.AGGREGATE(5,6,$BR$3:$BR1983),$BR$3:$BR$2000,DH$3:DH$2000,1,1))/_xlfn.XLOOKUP($BR32,$BR$3:$BR$2000,$BR$3:$BR$2000,1,1), 1)))</f>
        <v>#N/A</v>
      </c>
      <c r="DK32" t="e">
        <f t="shared" si="52"/>
        <v>#N/A</v>
      </c>
      <c r="DL32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31+1,DL31+1,NA())))</f>
        <v>29</v>
      </c>
      <c r="DM32" cm="1">
        <f t="array" ref="DM32">IFERROR(IF(ISNA($A32),NA(),INDEX(B$3:B$2000,_xlfn.XMATCH(Configuration!$B$12,B$3:B$2000,1,1)+$DL32)-0), NA())</f>
        <v>0</v>
      </c>
      <c r="DN32" cm="1">
        <f t="array" ref="DN32">IFERROR(IF(ISNA($A32),NA(),INDEX(E$3:E$2000,_xlfn.XMATCH(Configuration!$B$12,E$3:E$2000,1,1)+$DL32)-0), NA())</f>
        <v>2854</v>
      </c>
      <c r="DO32" cm="1">
        <f t="array" ref="DO32">IFERROR(IF(ISNA($A32),NA(),INDEX(H$3:H$2000,_xlfn.XMATCH(Configuration!$B$12,H$3:H$2000,1,1)+$DL32)-0), NA())</f>
        <v>0</v>
      </c>
      <c r="DP32" t="e" cm="1">
        <f t="array" ref="DP32">IFERROR(IF(ISNA($A32),NA(),INDEX(K$3:K$2000,_xlfn.XMATCH(Configuration!$B$12,K$3:K$2000,1,1)+$DL32)-0), NA())</f>
        <v>#N/A</v>
      </c>
      <c r="DQ32" t="e" cm="1">
        <f t="array" ref="DQ32">IFERROR(IF(ISNA($A32),NA(),INDEX(N$3:N$2000,_xlfn.XMATCH(Configuration!$B$12,N$3:N$2000,1,1)+$DL32)-0), NA())</f>
        <v>#N/A</v>
      </c>
      <c r="DR32" cm="1">
        <f t="array" ref="DR32">IFERROR(IF(ISNA($A32),NA(),INDEX(Q$3:Q$2000,_xlfn.XMATCH(Configuration!$B$12,Q$3:Q$2000,1,1)+$DL32)-0), NA())</f>
        <v>0</v>
      </c>
      <c r="DS32" t="e" cm="1">
        <f t="array" ref="DS32">IFERROR(IF(ISNA($A32),NA(),INDEX(T$3:T$2000,_xlfn.XMATCH(Configuration!$B$12,T$3:T$2000,1,1)+$DL32)-0), NA())</f>
        <v>#N/A</v>
      </c>
      <c r="DT32" cm="1">
        <f t="array" ref="DT32">IFERROR(IF(ISNA($A32),NA(),INDEX(W$3:W$2000,_xlfn.XMATCH(Configuration!$B$12,W$3:W$2000,1,1)+$DL32)-0), NA())</f>
        <v>1301</v>
      </c>
    </row>
    <row r="33" spans="1:124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15"/>
        <v>24</v>
      </c>
      <c r="AD33">
        <f t="shared" si="16"/>
        <v>6</v>
      </c>
      <c r="AE33">
        <f t="shared" si="17"/>
        <v>2</v>
      </c>
      <c r="AF33" s="5">
        <f t="shared" si="18"/>
        <v>0</v>
      </c>
      <c r="AG33">
        <f t="shared" si="19"/>
        <v>16</v>
      </c>
      <c r="AH33">
        <f t="shared" si="20"/>
        <v>20</v>
      </c>
      <c r="AI33">
        <f t="shared" si="21"/>
        <v>2</v>
      </c>
      <c r="AJ33">
        <f t="shared" si="22"/>
        <v>0</v>
      </c>
      <c r="AK33">
        <f t="shared" si="23"/>
        <v>18</v>
      </c>
      <c r="AL33" s="2">
        <f t="shared" si="24"/>
        <v>0.25</v>
      </c>
      <c r="AM33" s="2">
        <f t="shared" si="25"/>
        <v>0.75</v>
      </c>
      <c r="AN33" s="2">
        <f t="shared" si="26"/>
        <v>0</v>
      </c>
      <c r="AO33" s="2">
        <f t="shared" si="27"/>
        <v>0.16666666666666666</v>
      </c>
      <c r="AP33" s="2">
        <f t="shared" si="28"/>
        <v>4.1666666666666664E-2</v>
      </c>
      <c r="AQ33" s="2">
        <f t="shared" si="29"/>
        <v>0.125</v>
      </c>
      <c r="AR33" s="2">
        <f t="shared" si="30"/>
        <v>0.33333333333333331</v>
      </c>
      <c r="AS33" s="2">
        <f t="shared" si="31"/>
        <v>0</v>
      </c>
      <c r="AT33" s="2">
        <f t="shared" si="32"/>
        <v>4.1666666666666664E-2</v>
      </c>
      <c r="AU33" s="2">
        <f t="shared" si="33"/>
        <v>0.29166666666666669</v>
      </c>
      <c r="AV33" s="3">
        <f t="shared" ca="1" si="34"/>
        <v>1.1428571428571428</v>
      </c>
      <c r="AW33" s="2">
        <f t="shared" si="35"/>
        <v>0</v>
      </c>
      <c r="AX33" s="2">
        <f t="shared" si="36"/>
        <v>-1</v>
      </c>
      <c r="AY33">
        <f t="shared" si="37"/>
        <v>10</v>
      </c>
      <c r="AZ33">
        <f t="shared" si="38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9"/>
        <v>#N/A</v>
      </c>
      <c r="BS33" t="e">
        <f t="shared" si="0"/>
        <v>#N/A</v>
      </c>
      <c r="BT33" t="e">
        <f t="shared" si="1"/>
        <v>#N/A</v>
      </c>
      <c r="BU33" t="e">
        <f t="shared" si="2"/>
        <v>#N/A</v>
      </c>
      <c r="BV33" t="e">
        <f t="shared" si="3"/>
        <v>#N/A</v>
      </c>
      <c r="BW33" t="e">
        <f t="shared" si="4"/>
        <v>#N/A</v>
      </c>
      <c r="BX33" t="e">
        <f t="shared" si="40"/>
        <v>#N/A</v>
      </c>
      <c r="BY33" t="e">
        <f t="shared" si="41"/>
        <v>#N/A</v>
      </c>
      <c r="BZ33" t="e">
        <f t="shared" si="42"/>
        <v>#N/A</v>
      </c>
      <c r="CA33" t="e">
        <f t="shared" si="43"/>
        <v>#N/A</v>
      </c>
      <c r="CB33" t="e">
        <f t="shared" si="5"/>
        <v>#N/A</v>
      </c>
      <c r="CC33" t="e">
        <f t="shared" si="6"/>
        <v>#N/A</v>
      </c>
      <c r="CD33" t="e">
        <f>IF(OR(ISNA($A33),$AC33&lt;100),NA(),IF($BR33=0,0,FLOOR((CB33-_xlfn.XLOOKUP(_xlfn.AGGREGATE(5,6,$BR$3:$BR1984),$BR$3:$BR$2000,CB$3:CB$2000,1,1))/_xlfn.XLOOKUP($BR33,$BR$3:$BR$2000,$BR$3:$BR$2000,1,1), 1)))</f>
        <v>#N/A</v>
      </c>
      <c r="CE33" t="e">
        <f t="shared" si="44"/>
        <v>#N/A</v>
      </c>
      <c r="CF33" t="e" cm="1">
        <f t="array" ref="CF33">IFERROR(IF(OR(ISNA($A33),$AC33&lt;100,INDEX(International!C$3:C$2000,_xlfn.XMATCH(100,International!C$3:C$2000,1,1)+$BR33)=""),NA(),INDEX(International!C$3:C$2000,_xlfn.XMATCH(100,International!C$3:C$2000,1,1)+$BR33)), NA())</f>
        <v>#N/A</v>
      </c>
      <c r="CG33" t="e">
        <f t="shared" si="7"/>
        <v>#N/A</v>
      </c>
      <c r="CH33" t="e">
        <f>IF(OR(ISNA($A33),$AC33&lt;100),NA(),IF($BR33=0,0,FLOOR((CF33-_xlfn.XLOOKUP(_xlfn.AGGREGATE(5,6,$BR$3:$BR1984),$BR$3:$BR$2000,CF$3:CF$2000,1,1))/_xlfn.XLOOKUP($BR33,$BR$3:$BR$2000,$BR$3:$BR$2000,1,1), 1)))</f>
        <v>#N/A</v>
      </c>
      <c r="CI33" t="e">
        <f t="shared" si="45"/>
        <v>#N/A</v>
      </c>
      <c r="CJ33" t="e" cm="1">
        <f t="array" ref="CJ33">IFERROR(IF(OR(ISNA($A33),$AC33&lt;100,INDEX(International!F$3:F$2000,_xlfn.XMATCH(100,International!F$3:F$2000,1,1)+$BR33)=""),NA(),INDEX(International!F$3:F$2000,_xlfn.XMATCH(100,International!F$3:F$2000,1,1)+$BR33)), NA())</f>
        <v>#N/A</v>
      </c>
      <c r="CK33" t="e">
        <f t="shared" si="8"/>
        <v>#N/A</v>
      </c>
      <c r="CL33" t="e">
        <f>IF(OR(ISNA($A33),$AC33&lt;100),NA(),IF($BR33=0,0,FLOOR((CJ33-_xlfn.XLOOKUP(_xlfn.AGGREGATE(5,6,$BR$3:$BR1984),$BR$3:$BR$2000,CJ$3:CJ$2000,1,1))/_xlfn.XLOOKUP($BR33,$BR$3:$BR$2000,$BR$3:$BR$2000,1,1), 1)))</f>
        <v>#N/A</v>
      </c>
      <c r="CM33" t="e">
        <f t="shared" si="46"/>
        <v>#N/A</v>
      </c>
      <c r="CN33" t="e" cm="1">
        <f t="array" ref="CN33">IFERROR(IF(OR(ISNA($A33),$AC33&lt;100,INDEX(International!I$3:I$2000,_xlfn.XMATCH(100,International!I$3:I$2000,1,1)+$BR33)=""),NA(),INDEX(International!I$3:I$2000,_xlfn.XMATCH(100,International!I$3:I$2000,1,1)+$BR33)), NA())</f>
        <v>#N/A</v>
      </c>
      <c r="CO33" t="e">
        <f t="shared" si="9"/>
        <v>#N/A</v>
      </c>
      <c r="CP33" t="e">
        <f>IF(OR(ISNA($A33),$AC33&lt;100),NA(),IF($BR33=0,0,FLOOR((CN33-_xlfn.XLOOKUP(_xlfn.AGGREGATE(5,6,$BR$3:$BR1984),$BR$3:$BR$2000,CN$3:CN$2000,1,1))/_xlfn.XLOOKUP($BR33,$BR$3:$BR$2000,$BR$3:$BR$2000,1,1), 1)))</f>
        <v>#N/A</v>
      </c>
      <c r="CQ33" t="e">
        <f t="shared" si="47"/>
        <v>#N/A</v>
      </c>
      <c r="CR33" t="e" cm="1">
        <f t="array" ref="CR33">IFERROR(IF(OR(ISNA($A33),$AC33&lt;100,INDEX(International!L$3:L$2000,_xlfn.XMATCH(100,International!L$3:L$2000,1,1)+$BR33)=""),NA(),INDEX(International!L$3:L$2000,_xlfn.XMATCH(100,International!L$3:L$2000,1,1)+$BR33)), NA())</f>
        <v>#N/A</v>
      </c>
      <c r="CS33" t="e">
        <f t="shared" si="10"/>
        <v>#N/A</v>
      </c>
      <c r="CT33" t="e">
        <f>IF(OR(ISNA($A33),$AC33&lt;100),NA(),IF($BR33=0,0,FLOOR((CR33-_xlfn.XLOOKUP(_xlfn.AGGREGATE(5,6,$BR$3:$BR1984),$BR$3:$BR$2000,CR$3:CR$2000,1,1))/_xlfn.XLOOKUP($BR33,$BR$3:$BR$2000,$BR$3:$BR$2000,1,1), 1)))</f>
        <v>#N/A</v>
      </c>
      <c r="CU33" t="e">
        <f t="shared" si="48"/>
        <v>#N/A</v>
      </c>
      <c r="CV33" t="e" cm="1">
        <f t="array" ref="CV33">IFERROR(IF(OR(ISNA($A33),$AC33&lt;100,INDEX(International!O$3:O$2000,_xlfn.XMATCH(100,International!O$3:O$2000,1,1)+$BR33)=""),NA(),INDEX(International!O$3:O$2000,_xlfn.XMATCH(100,International!O$3:O$2000,1,1)+$BR33)), NA())</f>
        <v>#N/A</v>
      </c>
      <c r="CW33" t="e">
        <f t="shared" si="11"/>
        <v>#N/A</v>
      </c>
      <c r="CX33" t="e">
        <f>IF(OR(ISNA($A33),$AC33&lt;100),NA(),IF($BR33=0,0,FLOOR((CV33-_xlfn.XLOOKUP(_xlfn.AGGREGATE(5,6,$BR$3:$BR1984),$BR$3:$BR$2000,CV$3:CV$2000,1,1))/_xlfn.XLOOKUP($BR33,$BR$3:$BR$2000,$BR$3:$BR$2000,1,1), 1)))</f>
        <v>#N/A</v>
      </c>
      <c r="CY33" t="e">
        <f t="shared" si="49"/>
        <v>#N/A</v>
      </c>
      <c r="CZ33" t="e" cm="1">
        <f t="array" ref="CZ33">IFERROR(IF(OR(ISNA($A33),$AC33&lt;100,INDEX(International!R$3:R$2000,_xlfn.XMATCH(100,International!R$3:R$2000,1,1)+$BR33)=""),NA(),INDEX(International!R$3:R$2000,_xlfn.XMATCH(100,International!R$3:R$2000,1,1)+$BR33)), NA())</f>
        <v>#N/A</v>
      </c>
      <c r="DA33" t="e">
        <f t="shared" si="12"/>
        <v>#N/A</v>
      </c>
      <c r="DB33" t="e">
        <f>IF(OR(ISNA($A33),$AC33&lt;100),NA(),IF($BR33=0,0,FLOOR((CZ33-_xlfn.XLOOKUP(_xlfn.AGGREGATE(5,6,$BR$3:$BR1984),$BR$3:$BR$2000,CZ$3:CZ$2000,1,1))/_xlfn.XLOOKUP($BR33,$BR$3:$BR$2000,$BR$3:$BR$2000,1,1), 1)))</f>
        <v>#N/A</v>
      </c>
      <c r="DC33" t="e">
        <f t="shared" si="50"/>
        <v>#N/A</v>
      </c>
      <c r="DD33" t="e" cm="1">
        <f t="array" ref="DD33">IFERROR(IF(OR(ISNA($A33),$AC33&lt;100,INDEX(International!U$3:U$2000,_xlfn.XMATCH(100,International!U$3:U$2000,1,1)+$BR33)=""),NA(),INDEX(International!U$3:U$2000,_xlfn.XMATCH(100,International!U$3:U$2000,1,1)+$BR33)), NA())</f>
        <v>#N/A</v>
      </c>
      <c r="DE33" t="e">
        <f t="shared" si="13"/>
        <v>#N/A</v>
      </c>
      <c r="DF33" t="e">
        <f>IF(OR(ISNA($A33),$AC33&lt;100),NA(),IF($BR33=0,0,FLOOR((DD33-_xlfn.XLOOKUP(_xlfn.AGGREGATE(5,6,$BR$3:$BR1984),$BR$3:$BR$2000,DD$3:DD$2000,1,1))/_xlfn.XLOOKUP($BR33,$BR$3:$BR$2000,$BR$3:$BR$2000,1,1), 1)))</f>
        <v>#N/A</v>
      </c>
      <c r="DG33" t="e">
        <f t="shared" si="51"/>
        <v>#N/A</v>
      </c>
      <c r="DH33" t="e" cm="1">
        <f t="array" ref="DH33">IFERROR(IF(OR(ISNA($A33),$AC33&lt;100,INDEX(International!X$3:X$2000,_xlfn.XMATCH(100,International!X$3:X$2000,1,1)+$BR33)=""),NA(),INDEX(International!X$3:X$2000,_xlfn.XMATCH(100,International!X$3:X$2000,1,1)+$BR33)), NA())</f>
        <v>#N/A</v>
      </c>
      <c r="DI33" t="e">
        <f t="shared" si="14"/>
        <v>#N/A</v>
      </c>
      <c r="DJ33" t="e">
        <f>IF(OR(ISNA($A33),$AC33&lt;100),NA(),IF($BR33=0,0,FLOOR((DH33-_xlfn.XLOOKUP(_xlfn.AGGREGATE(5,6,$BR$3:$BR1984),$BR$3:$BR$2000,DH$3:DH$2000,1,1))/_xlfn.XLOOKUP($BR33,$BR$3:$BR$2000,$BR$3:$BR$2000,1,1), 1)))</f>
        <v>#N/A</v>
      </c>
      <c r="DK33" t="e">
        <f t="shared" si="52"/>
        <v>#N/A</v>
      </c>
      <c r="DL33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32+1,DL32+1,NA())))</f>
        <v>30</v>
      </c>
      <c r="DM33" cm="1">
        <f t="array" ref="DM33">IFERROR(IF(ISNA($A33),NA(),INDEX(B$3:B$2000,_xlfn.XMATCH(Configuration!$B$12,B$3:B$2000,1,1)+$DL33)-0), NA())</f>
        <v>0</v>
      </c>
      <c r="DN33" cm="1">
        <f t="array" ref="DN33">IFERROR(IF(ISNA($A33),NA(),INDEX(E$3:E$2000,_xlfn.XMATCH(Configuration!$B$12,E$3:E$2000,1,1)+$DL33)-0), NA())</f>
        <v>2863</v>
      </c>
      <c r="DO33" cm="1">
        <f t="array" ref="DO33">IFERROR(IF(ISNA($A33),NA(),INDEX(H$3:H$2000,_xlfn.XMATCH(Configuration!$B$12,H$3:H$2000,1,1)+$DL33)-0), NA())</f>
        <v>0</v>
      </c>
      <c r="DP33" t="e" cm="1">
        <f t="array" ref="DP33">IFERROR(IF(ISNA($A33),NA(),INDEX(K$3:K$2000,_xlfn.XMATCH(Configuration!$B$12,K$3:K$2000,1,1)+$DL33)-0), NA())</f>
        <v>#N/A</v>
      </c>
      <c r="DQ33" t="e" cm="1">
        <f t="array" ref="DQ33">IFERROR(IF(ISNA($A33),NA(),INDEX(N$3:N$2000,_xlfn.XMATCH(Configuration!$B$12,N$3:N$2000,1,1)+$DL33)-0), NA())</f>
        <v>#N/A</v>
      </c>
      <c r="DR33" cm="1">
        <f t="array" ref="DR33">IFERROR(IF(ISNA($A33),NA(),INDEX(Q$3:Q$2000,_xlfn.XMATCH(Configuration!$B$12,Q$3:Q$2000,1,1)+$DL33)-0), NA())</f>
        <v>0</v>
      </c>
      <c r="DS33" t="e" cm="1">
        <f t="array" ref="DS33">IFERROR(IF(ISNA($A33),NA(),INDEX(T$3:T$2000,_xlfn.XMATCH(Configuration!$B$12,T$3:T$2000,1,1)+$DL33)-0), NA())</f>
        <v>#N/A</v>
      </c>
      <c r="DT33" t="e" cm="1">
        <f t="array" ref="DT33">IFERROR(IF(ISNA($A33),NA(),INDEX(W$3:W$2000,_xlfn.XMATCH(Configuration!$B$12,W$3:W$2000,1,1)+$DL33)-0), NA())</f>
        <v>#N/A</v>
      </c>
    </row>
    <row r="34" spans="1:124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15"/>
        <v>24</v>
      </c>
      <c r="AD34">
        <f t="shared" si="16"/>
        <v>6</v>
      </c>
      <c r="AE34">
        <f t="shared" si="17"/>
        <v>2</v>
      </c>
      <c r="AF34" s="5">
        <f t="shared" si="18"/>
        <v>0</v>
      </c>
      <c r="AG34">
        <f t="shared" si="19"/>
        <v>16</v>
      </c>
      <c r="AH34">
        <f t="shared" si="20"/>
        <v>20</v>
      </c>
      <c r="AI34">
        <f t="shared" si="21"/>
        <v>2</v>
      </c>
      <c r="AJ34">
        <f t="shared" si="22"/>
        <v>0</v>
      </c>
      <c r="AK34">
        <f t="shared" si="23"/>
        <v>18</v>
      </c>
      <c r="AL34" s="2">
        <f t="shared" si="24"/>
        <v>0.25</v>
      </c>
      <c r="AM34" s="2">
        <f t="shared" si="25"/>
        <v>0.75</v>
      </c>
      <c r="AN34" s="2">
        <f t="shared" si="26"/>
        <v>0</v>
      </c>
      <c r="AO34" s="2">
        <f t="shared" si="27"/>
        <v>0.16666666666666666</v>
      </c>
      <c r="AP34" s="2">
        <f t="shared" si="28"/>
        <v>4.1666666666666664E-2</v>
      </c>
      <c r="AQ34" s="2">
        <f t="shared" si="29"/>
        <v>0.125</v>
      </c>
      <c r="AR34" s="2">
        <f t="shared" si="30"/>
        <v>0.33333333333333331</v>
      </c>
      <c r="AS34" s="2">
        <f t="shared" si="31"/>
        <v>0</v>
      </c>
      <c r="AT34" s="2">
        <f t="shared" si="32"/>
        <v>4.1666666666666664E-2</v>
      </c>
      <c r="AU34" s="2">
        <f t="shared" si="33"/>
        <v>0.29166666666666669</v>
      </c>
      <c r="AV34" s="3">
        <f t="shared" ca="1" si="34"/>
        <v>1.1428571428571428</v>
      </c>
      <c r="AW34" s="2">
        <f t="shared" si="35"/>
        <v>0</v>
      </c>
      <c r="AX34" s="2">
        <f t="shared" si="36"/>
        <v>0</v>
      </c>
      <c r="AY34">
        <f t="shared" si="37"/>
        <v>9</v>
      </c>
      <c r="AZ34">
        <f t="shared" si="38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9"/>
        <v>#N/A</v>
      </c>
      <c r="BS34" t="e">
        <f t="shared" si="0"/>
        <v>#N/A</v>
      </c>
      <c r="BT34" t="e">
        <f t="shared" si="1"/>
        <v>#N/A</v>
      </c>
      <c r="BU34" t="e">
        <f t="shared" si="2"/>
        <v>#N/A</v>
      </c>
      <c r="BV34" t="e">
        <f t="shared" si="3"/>
        <v>#N/A</v>
      </c>
      <c r="BW34" t="e">
        <f t="shared" si="4"/>
        <v>#N/A</v>
      </c>
      <c r="BX34" t="e">
        <f t="shared" si="40"/>
        <v>#N/A</v>
      </c>
      <c r="BY34" t="e">
        <f t="shared" si="41"/>
        <v>#N/A</v>
      </c>
      <c r="BZ34" t="e">
        <f t="shared" si="42"/>
        <v>#N/A</v>
      </c>
      <c r="CA34" t="e">
        <f t="shared" si="43"/>
        <v>#N/A</v>
      </c>
      <c r="CB34" t="e">
        <f t="shared" si="5"/>
        <v>#N/A</v>
      </c>
      <c r="CC34" t="e">
        <f t="shared" si="6"/>
        <v>#N/A</v>
      </c>
      <c r="CD34" t="e">
        <f>IF(OR(ISNA($A34),$AC34&lt;100),NA(),IF($BR34=0,0,FLOOR((CB34-_xlfn.XLOOKUP(_xlfn.AGGREGATE(5,6,$BR$3:$BR1985),$BR$3:$BR$2000,CB$3:CB$2000,1,1))/_xlfn.XLOOKUP($BR34,$BR$3:$BR$2000,$BR$3:$BR$2000,1,1), 1)))</f>
        <v>#N/A</v>
      </c>
      <c r="CE34" t="e">
        <f t="shared" si="44"/>
        <v>#N/A</v>
      </c>
      <c r="CF34" t="e" cm="1">
        <f t="array" ref="CF34">IFERROR(IF(OR(ISNA($A34),$AC34&lt;100,INDEX(International!C$3:C$2000,_xlfn.XMATCH(100,International!C$3:C$2000,1,1)+$BR34)=""),NA(),INDEX(International!C$3:C$2000,_xlfn.XMATCH(100,International!C$3:C$2000,1,1)+$BR34)), NA())</f>
        <v>#N/A</v>
      </c>
      <c r="CG34" t="e">
        <f t="shared" si="7"/>
        <v>#N/A</v>
      </c>
      <c r="CH34" t="e">
        <f>IF(OR(ISNA($A34),$AC34&lt;100),NA(),IF($BR34=0,0,FLOOR((CF34-_xlfn.XLOOKUP(_xlfn.AGGREGATE(5,6,$BR$3:$BR1985),$BR$3:$BR$2000,CF$3:CF$2000,1,1))/_xlfn.XLOOKUP($BR34,$BR$3:$BR$2000,$BR$3:$BR$2000,1,1), 1)))</f>
        <v>#N/A</v>
      </c>
      <c r="CI34" t="e">
        <f t="shared" si="45"/>
        <v>#N/A</v>
      </c>
      <c r="CJ34" t="e" cm="1">
        <f t="array" ref="CJ34">IFERROR(IF(OR(ISNA($A34),$AC34&lt;100,INDEX(International!F$3:F$2000,_xlfn.XMATCH(100,International!F$3:F$2000,1,1)+$BR34)=""),NA(),INDEX(International!F$3:F$2000,_xlfn.XMATCH(100,International!F$3:F$2000,1,1)+$BR34)), NA())</f>
        <v>#N/A</v>
      </c>
      <c r="CK34" t="e">
        <f t="shared" si="8"/>
        <v>#N/A</v>
      </c>
      <c r="CL34" t="e">
        <f>IF(OR(ISNA($A34),$AC34&lt;100),NA(),IF($BR34=0,0,FLOOR((CJ34-_xlfn.XLOOKUP(_xlfn.AGGREGATE(5,6,$BR$3:$BR1985),$BR$3:$BR$2000,CJ$3:CJ$2000,1,1))/_xlfn.XLOOKUP($BR34,$BR$3:$BR$2000,$BR$3:$BR$2000,1,1), 1)))</f>
        <v>#N/A</v>
      </c>
      <c r="CM34" t="e">
        <f t="shared" si="46"/>
        <v>#N/A</v>
      </c>
      <c r="CN34" t="e" cm="1">
        <f t="array" ref="CN34">IFERROR(IF(OR(ISNA($A34),$AC34&lt;100,INDEX(International!I$3:I$2000,_xlfn.XMATCH(100,International!I$3:I$2000,1,1)+$BR34)=""),NA(),INDEX(International!I$3:I$2000,_xlfn.XMATCH(100,International!I$3:I$2000,1,1)+$BR34)), NA())</f>
        <v>#N/A</v>
      </c>
      <c r="CO34" t="e">
        <f t="shared" si="9"/>
        <v>#N/A</v>
      </c>
      <c r="CP34" t="e">
        <f>IF(OR(ISNA($A34),$AC34&lt;100),NA(),IF($BR34=0,0,FLOOR((CN34-_xlfn.XLOOKUP(_xlfn.AGGREGATE(5,6,$BR$3:$BR1985),$BR$3:$BR$2000,CN$3:CN$2000,1,1))/_xlfn.XLOOKUP($BR34,$BR$3:$BR$2000,$BR$3:$BR$2000,1,1), 1)))</f>
        <v>#N/A</v>
      </c>
      <c r="CQ34" t="e">
        <f t="shared" si="47"/>
        <v>#N/A</v>
      </c>
      <c r="CR34" t="e" cm="1">
        <f t="array" ref="CR34">IFERROR(IF(OR(ISNA($A34),$AC34&lt;100,INDEX(International!L$3:L$2000,_xlfn.XMATCH(100,International!L$3:L$2000,1,1)+$BR34)=""),NA(),INDEX(International!L$3:L$2000,_xlfn.XMATCH(100,International!L$3:L$2000,1,1)+$BR34)), NA())</f>
        <v>#N/A</v>
      </c>
      <c r="CS34" t="e">
        <f t="shared" si="10"/>
        <v>#N/A</v>
      </c>
      <c r="CT34" t="e">
        <f>IF(OR(ISNA($A34),$AC34&lt;100),NA(),IF($BR34=0,0,FLOOR((CR34-_xlfn.XLOOKUP(_xlfn.AGGREGATE(5,6,$BR$3:$BR1985),$BR$3:$BR$2000,CR$3:CR$2000,1,1))/_xlfn.XLOOKUP($BR34,$BR$3:$BR$2000,$BR$3:$BR$2000,1,1), 1)))</f>
        <v>#N/A</v>
      </c>
      <c r="CU34" t="e">
        <f t="shared" si="48"/>
        <v>#N/A</v>
      </c>
      <c r="CV34" t="e" cm="1">
        <f t="array" ref="CV34">IFERROR(IF(OR(ISNA($A34),$AC34&lt;100,INDEX(International!O$3:O$2000,_xlfn.XMATCH(100,International!O$3:O$2000,1,1)+$BR34)=""),NA(),INDEX(International!O$3:O$2000,_xlfn.XMATCH(100,International!O$3:O$2000,1,1)+$BR34)), NA())</f>
        <v>#N/A</v>
      </c>
      <c r="CW34" t="e">
        <f t="shared" si="11"/>
        <v>#N/A</v>
      </c>
      <c r="CX34" t="e">
        <f>IF(OR(ISNA($A34),$AC34&lt;100),NA(),IF($BR34=0,0,FLOOR((CV34-_xlfn.XLOOKUP(_xlfn.AGGREGATE(5,6,$BR$3:$BR1985),$BR$3:$BR$2000,CV$3:CV$2000,1,1))/_xlfn.XLOOKUP($BR34,$BR$3:$BR$2000,$BR$3:$BR$2000,1,1), 1)))</f>
        <v>#N/A</v>
      </c>
      <c r="CY34" t="e">
        <f t="shared" si="49"/>
        <v>#N/A</v>
      </c>
      <c r="CZ34" t="e" cm="1">
        <f t="array" ref="CZ34">IFERROR(IF(OR(ISNA($A34),$AC34&lt;100,INDEX(International!R$3:R$2000,_xlfn.XMATCH(100,International!R$3:R$2000,1,1)+$BR34)=""),NA(),INDEX(International!R$3:R$2000,_xlfn.XMATCH(100,International!R$3:R$2000,1,1)+$BR34)), NA())</f>
        <v>#N/A</v>
      </c>
      <c r="DA34" t="e">
        <f t="shared" si="12"/>
        <v>#N/A</v>
      </c>
      <c r="DB34" t="e">
        <f>IF(OR(ISNA($A34),$AC34&lt;100),NA(),IF($BR34=0,0,FLOOR((CZ34-_xlfn.XLOOKUP(_xlfn.AGGREGATE(5,6,$BR$3:$BR1985),$BR$3:$BR$2000,CZ$3:CZ$2000,1,1))/_xlfn.XLOOKUP($BR34,$BR$3:$BR$2000,$BR$3:$BR$2000,1,1), 1)))</f>
        <v>#N/A</v>
      </c>
      <c r="DC34" t="e">
        <f t="shared" si="50"/>
        <v>#N/A</v>
      </c>
      <c r="DD34" t="e" cm="1">
        <f t="array" ref="DD34">IFERROR(IF(OR(ISNA($A34),$AC34&lt;100,INDEX(International!U$3:U$2000,_xlfn.XMATCH(100,International!U$3:U$2000,1,1)+$BR34)=""),NA(),INDEX(International!U$3:U$2000,_xlfn.XMATCH(100,International!U$3:U$2000,1,1)+$BR34)), NA())</f>
        <v>#N/A</v>
      </c>
      <c r="DE34" t="e">
        <f t="shared" si="13"/>
        <v>#N/A</v>
      </c>
      <c r="DF34" t="e">
        <f>IF(OR(ISNA($A34),$AC34&lt;100),NA(),IF($BR34=0,0,FLOOR((DD34-_xlfn.XLOOKUP(_xlfn.AGGREGATE(5,6,$BR$3:$BR1985),$BR$3:$BR$2000,DD$3:DD$2000,1,1))/_xlfn.XLOOKUP($BR34,$BR$3:$BR$2000,$BR$3:$BR$2000,1,1), 1)))</f>
        <v>#N/A</v>
      </c>
      <c r="DG34" t="e">
        <f t="shared" si="51"/>
        <v>#N/A</v>
      </c>
      <c r="DH34" t="e" cm="1">
        <f t="array" ref="DH34">IFERROR(IF(OR(ISNA($A34),$AC34&lt;100,INDEX(International!X$3:X$2000,_xlfn.XMATCH(100,International!X$3:X$2000,1,1)+$BR34)=""),NA(),INDEX(International!X$3:X$2000,_xlfn.XMATCH(100,International!X$3:X$2000,1,1)+$BR34)), NA())</f>
        <v>#N/A</v>
      </c>
      <c r="DI34" t="e">
        <f t="shared" si="14"/>
        <v>#N/A</v>
      </c>
      <c r="DJ34" t="e">
        <f>IF(OR(ISNA($A34),$AC34&lt;100),NA(),IF($BR34=0,0,FLOOR((DH34-_xlfn.XLOOKUP(_xlfn.AGGREGATE(5,6,$BR$3:$BR1985),$BR$3:$BR$2000,DH$3:DH$2000,1,1))/_xlfn.XLOOKUP($BR34,$BR$3:$BR$2000,$BR$3:$BR$2000,1,1), 1)))</f>
        <v>#N/A</v>
      </c>
      <c r="DK34" t="e">
        <f t="shared" si="52"/>
        <v>#N/A</v>
      </c>
      <c r="DL34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33+1,DL33+1,NA())))</f>
        <v>31</v>
      </c>
      <c r="DM34" cm="1">
        <f t="array" ref="DM34">IFERROR(IF(ISNA($A34),NA(),INDEX(B$3:B$2000,_xlfn.XMATCH(Configuration!$B$12,B$3:B$2000,1,1)+$DL34)-0), NA())</f>
        <v>0</v>
      </c>
      <c r="DN34" cm="1">
        <f t="array" ref="DN34">IFERROR(IF(ISNA($A34),NA(),INDEX(E$3:E$2000,_xlfn.XMATCH(Configuration!$B$12,E$3:E$2000,1,1)+$DL34)-0), NA())</f>
        <v>2870</v>
      </c>
      <c r="DO34" cm="1">
        <f t="array" ref="DO34">IFERROR(IF(ISNA($A34),NA(),INDEX(H$3:H$2000,_xlfn.XMATCH(Configuration!$B$12,H$3:H$2000,1,1)+$DL34)-0), NA())</f>
        <v>0</v>
      </c>
      <c r="DP34" t="e" cm="1">
        <f t="array" ref="DP34">IFERROR(IF(ISNA($A34),NA(),INDEX(K$3:K$2000,_xlfn.XMATCH(Configuration!$B$12,K$3:K$2000,1,1)+$DL34)-0), NA())</f>
        <v>#N/A</v>
      </c>
      <c r="DQ34" t="e" cm="1">
        <f t="array" ref="DQ34">IFERROR(IF(ISNA($A34),NA(),INDEX(N$3:N$2000,_xlfn.XMATCH(Configuration!$B$12,N$3:N$2000,1,1)+$DL34)-0), NA())</f>
        <v>#N/A</v>
      </c>
      <c r="DR34" cm="1">
        <f t="array" ref="DR34">IFERROR(IF(ISNA($A34),NA(),INDEX(Q$3:Q$2000,_xlfn.XMATCH(Configuration!$B$12,Q$3:Q$2000,1,1)+$DL34)-0), NA())</f>
        <v>0</v>
      </c>
      <c r="DS34" t="e" cm="1">
        <f t="array" ref="DS34">IFERROR(IF(ISNA($A34),NA(),INDEX(T$3:T$2000,_xlfn.XMATCH(Configuration!$B$12,T$3:T$2000,1,1)+$DL34)-0), NA())</f>
        <v>#N/A</v>
      </c>
      <c r="DT34" t="e" cm="1">
        <f t="array" ref="DT34">IFERROR(IF(ISNA($A34),NA(),INDEX(W$3:W$2000,_xlfn.XMATCH(Configuration!$B$12,W$3:W$2000,1,1)+$DL34)-0), NA())</f>
        <v>#N/A</v>
      </c>
    </row>
    <row r="35" spans="1:124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15"/>
        <v>24</v>
      </c>
      <c r="AD35">
        <f t="shared" si="16"/>
        <v>6</v>
      </c>
      <c r="AE35">
        <f t="shared" si="17"/>
        <v>2</v>
      </c>
      <c r="AF35" s="5">
        <f t="shared" si="18"/>
        <v>0</v>
      </c>
      <c r="AG35">
        <f t="shared" si="19"/>
        <v>16</v>
      </c>
      <c r="AH35">
        <f t="shared" si="20"/>
        <v>20</v>
      </c>
      <c r="AI35">
        <f t="shared" si="21"/>
        <v>2</v>
      </c>
      <c r="AJ35">
        <f t="shared" si="22"/>
        <v>0</v>
      </c>
      <c r="AK35">
        <f t="shared" si="23"/>
        <v>18</v>
      </c>
      <c r="AL35" s="2">
        <f t="shared" si="24"/>
        <v>0.25</v>
      </c>
      <c r="AM35" s="2">
        <f t="shared" si="25"/>
        <v>0.75</v>
      </c>
      <c r="AN35" s="2">
        <f t="shared" si="26"/>
        <v>0</v>
      </c>
      <c r="AO35" s="2">
        <f t="shared" si="27"/>
        <v>0.16666666666666666</v>
      </c>
      <c r="AP35" s="2">
        <f t="shared" si="28"/>
        <v>4.1666666666666664E-2</v>
      </c>
      <c r="AQ35" s="2">
        <f t="shared" si="29"/>
        <v>0.125</v>
      </c>
      <c r="AR35" s="2">
        <f t="shared" si="30"/>
        <v>0.33333333333333331</v>
      </c>
      <c r="AS35" s="2">
        <f t="shared" si="31"/>
        <v>0</v>
      </c>
      <c r="AT35" s="2">
        <f t="shared" si="32"/>
        <v>4.1666666666666664E-2</v>
      </c>
      <c r="AU35" s="2">
        <f t="shared" si="33"/>
        <v>0.29166666666666669</v>
      </c>
      <c r="AV35" s="3">
        <f t="shared" ca="1" si="34"/>
        <v>1.1428571428571428</v>
      </c>
      <c r="AW35" s="2">
        <f t="shared" si="35"/>
        <v>0</v>
      </c>
      <c r="AX35" s="2">
        <f t="shared" si="36"/>
        <v>0</v>
      </c>
      <c r="AY35">
        <f t="shared" si="37"/>
        <v>8</v>
      </c>
      <c r="AZ35">
        <f t="shared" si="38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9"/>
        <v>#N/A</v>
      </c>
      <c r="BS35" t="e">
        <f t="shared" ref="BS35:BS66" si="53">IFERROR(IF(OR(ISNA($A35),$AC35&lt;100),NA(),IF(FLOOR(2^($BR35+(LOG(100)/LOG(2))),2)-100&gt; _xlfn.AGGREGATE(4,6,$CB$3:$DH$2000)+2000,NA(),FLOOR(2^($BR35+(LOG(100)/LOG(2))),2))), NA())</f>
        <v>#N/A</v>
      </c>
      <c r="BT35" t="e">
        <f t="shared" ref="BT35:BT66" si="54">IFERROR(IF(OR(ISNA($A35),$AC35&lt;100),NA(),IF(FLOOR((2^(($BR35+4*LOG(10)/LOG(2))/2)),2)&gt; _xlfn.AGGREGATE(4,6,$CB$3:$DH$2000)+2000,NA(),FLOOR((2^(($BR35+4*LOG(10)/LOG(2))/2)),2))), NA())</f>
        <v>#N/A</v>
      </c>
      <c r="BU35" t="e">
        <f t="shared" ref="BU35:BU66" si="55">IFERROR(IF(OR(ISNA($A35),$AC35&lt;100),NA(),IF(FLOOR((2^(($BR35+6*LOG(10)/LOG(2))/3)),2)&gt; _xlfn.AGGREGATE(4,6,$CB$3:$DH$2000)+2000,NA(),FLOOR((2^(($BR35+6*LOG(10)/LOG(2))/3)),2))), NA())</f>
        <v>#N/A</v>
      </c>
      <c r="BV35" t="e">
        <f t="shared" ref="BV35:BV66" si="56">IFERROR(IF(OR(ISNA($A35),$AC35&lt;100),NA(),IF(FLOOR((2^(($BR35+8*LOG(10)/LOG(2))/4)),2)&gt; _xlfn.AGGREGATE(4,6,$CB$3:$DH$2000)+2000,NA(),FLOOR((2^(($BR35+8*LOG(10)/LOG(2))/4)),2))), NA())</f>
        <v>#N/A</v>
      </c>
      <c r="BW35" t="e">
        <f t="shared" ref="BW35:BW66" si="57">IFERROR(IF(OR(ISNA($A35),$AC35&lt;100),NA(),IF(FLOOR((2^(($BR35+10*LOG(10)/LOG(2))/5)),2)&gt; _xlfn.AGGREGATE(4,6,$CB$3:$DH$2000)+2000,NA(),FLOOR((2^(($BR35+10*LOG(10)/LOG(2))/5)),2))), NA())</f>
        <v>#N/A</v>
      </c>
      <c r="BX35" t="e">
        <f t="shared" si="40"/>
        <v>#N/A</v>
      </c>
      <c r="BY35" t="e">
        <f t="shared" si="41"/>
        <v>#N/A</v>
      </c>
      <c r="BZ35" t="e">
        <f t="shared" si="42"/>
        <v>#N/A</v>
      </c>
      <c r="CA35" t="e">
        <f t="shared" si="43"/>
        <v>#N/A</v>
      </c>
      <c r="CB35" t="e">
        <f t="shared" ref="CB35:CB66" si="58">IFERROR(IF(OR(ISNA(A35),AC35&lt;100),NA(),AC35),NA())</f>
        <v>#N/A</v>
      </c>
      <c r="CC35" t="e">
        <f t="shared" ref="CC35:CC66" si="59">IF(OR(ISNA($A35),$AC35&lt;100),NA(),($BR35*LOG(2)/LOG(CB35/100)))</f>
        <v>#N/A</v>
      </c>
      <c r="CD35" t="e">
        <f>IF(OR(ISNA($A35),$AC35&lt;100),NA(),IF($BR35=0,0,FLOOR((CB35-_xlfn.XLOOKUP(_xlfn.AGGREGATE(5,6,$BR$3:$BR1986),$BR$3:$BR$2000,CB$3:CB$2000,1,1))/_xlfn.XLOOKUP($BR35,$BR$3:$BR$2000,$BR$3:$BR$2000,1,1), 1)))</f>
        <v>#N/A</v>
      </c>
      <c r="CE35" t="e">
        <f t="shared" si="44"/>
        <v>#N/A</v>
      </c>
      <c r="CF35" t="e" cm="1">
        <f t="array" ref="CF35">IFERROR(IF(OR(ISNA($A35),$AC35&lt;100,INDEX(International!C$3:C$2000,_xlfn.XMATCH(100,International!C$3:C$2000,1,1)+$BR35)=""),NA(),INDEX(International!C$3:C$2000,_xlfn.XMATCH(100,International!C$3:C$2000,1,1)+$BR35)), NA())</f>
        <v>#N/A</v>
      </c>
      <c r="CG35" t="e">
        <f t="shared" ref="CG35:CG66" si="60">IF(OR(ISNA($A35),$AC35&lt;100),NA(),($BR35*LOG(2)/LOG(CF35/100)))</f>
        <v>#N/A</v>
      </c>
      <c r="CH35" t="e">
        <f>IF(OR(ISNA($A35),$AC35&lt;100),NA(),IF($BR35=0,0,FLOOR((CF35-_xlfn.XLOOKUP(_xlfn.AGGREGATE(5,6,$BR$3:$BR1986),$BR$3:$BR$2000,CF$3:CF$2000,1,1))/_xlfn.XLOOKUP($BR35,$BR$3:$BR$2000,$BR$3:$BR$2000,1,1), 1)))</f>
        <v>#N/A</v>
      </c>
      <c r="CI35" t="e">
        <f t="shared" si="45"/>
        <v>#N/A</v>
      </c>
      <c r="CJ35" t="e" cm="1">
        <f t="array" ref="CJ35">IFERROR(IF(OR(ISNA($A35),$AC35&lt;100,INDEX(International!F$3:F$2000,_xlfn.XMATCH(100,International!F$3:F$2000,1,1)+$BR35)=""),NA(),INDEX(International!F$3:F$2000,_xlfn.XMATCH(100,International!F$3:F$2000,1,1)+$BR35)), NA())</f>
        <v>#N/A</v>
      </c>
      <c r="CK35" t="e">
        <f t="shared" ref="CK35:CK66" si="61">IF(OR(ISNA($A35),$AC35&lt;100),NA(),IF(CJ35=100,0,($BR35*LOG(2)/LOG(CJ35/100))))</f>
        <v>#N/A</v>
      </c>
      <c r="CL35" t="e">
        <f>IF(OR(ISNA($A35),$AC35&lt;100),NA(),IF($BR35=0,0,FLOOR((CJ35-_xlfn.XLOOKUP(_xlfn.AGGREGATE(5,6,$BR$3:$BR1986),$BR$3:$BR$2000,CJ$3:CJ$2000,1,1))/_xlfn.XLOOKUP($BR35,$BR$3:$BR$2000,$BR$3:$BR$2000,1,1), 1)))</f>
        <v>#N/A</v>
      </c>
      <c r="CM35" t="e">
        <f t="shared" si="46"/>
        <v>#N/A</v>
      </c>
      <c r="CN35" t="e" cm="1">
        <f t="array" ref="CN35">IFERROR(IF(OR(ISNA($A35),$AC35&lt;100,INDEX(International!I$3:I$2000,_xlfn.XMATCH(100,International!I$3:I$2000,1,1)+$BR35)=""),NA(),INDEX(International!I$3:I$2000,_xlfn.XMATCH(100,International!I$3:I$2000,1,1)+$BR35)), NA())</f>
        <v>#N/A</v>
      </c>
      <c r="CO35" t="e">
        <f t="shared" ref="CO35:CO66" si="62">IF(OR(ISNA($A35),$AC35&lt;100),NA(),IF(CN35=100,0,($BR35*LOG(2)/LOG(CN35/100))))</f>
        <v>#N/A</v>
      </c>
      <c r="CP35" t="e">
        <f>IF(OR(ISNA($A35),$AC35&lt;100),NA(),IF($BR35=0,0,FLOOR((CN35-_xlfn.XLOOKUP(_xlfn.AGGREGATE(5,6,$BR$3:$BR1986),$BR$3:$BR$2000,CN$3:CN$2000,1,1))/_xlfn.XLOOKUP($BR35,$BR$3:$BR$2000,$BR$3:$BR$2000,1,1), 1)))</f>
        <v>#N/A</v>
      </c>
      <c r="CQ35" t="e">
        <f t="shared" si="47"/>
        <v>#N/A</v>
      </c>
      <c r="CR35" t="e" cm="1">
        <f t="array" ref="CR35">IFERROR(IF(OR(ISNA($A35),$AC35&lt;100,INDEX(International!L$3:L$2000,_xlfn.XMATCH(100,International!L$3:L$2000,1,1)+$BR35)=""),NA(),INDEX(International!L$3:L$2000,_xlfn.XMATCH(100,International!L$3:L$2000,1,1)+$BR35)), NA())</f>
        <v>#N/A</v>
      </c>
      <c r="CS35" t="e">
        <f t="shared" ref="CS35:CS66" si="63">IF(OR(ISNA($A35),$AC35&lt;100),NA(),IF(CR35=100,0,($BR35*LOG(2)/LOG(CR35/100))))</f>
        <v>#N/A</v>
      </c>
      <c r="CT35" t="e">
        <f>IF(OR(ISNA($A35),$AC35&lt;100),NA(),IF($BR35=0,0,FLOOR((CR35-_xlfn.XLOOKUP(_xlfn.AGGREGATE(5,6,$BR$3:$BR1986),$BR$3:$BR$2000,CR$3:CR$2000,1,1))/_xlfn.XLOOKUP($BR35,$BR$3:$BR$2000,$BR$3:$BR$2000,1,1), 1)))</f>
        <v>#N/A</v>
      </c>
      <c r="CU35" t="e">
        <f t="shared" si="48"/>
        <v>#N/A</v>
      </c>
      <c r="CV35" t="e" cm="1">
        <f t="array" ref="CV35">IFERROR(IF(OR(ISNA($A35),$AC35&lt;100,INDEX(International!O$3:O$2000,_xlfn.XMATCH(100,International!O$3:O$2000,1,1)+$BR35)=""),NA(),INDEX(International!O$3:O$2000,_xlfn.XMATCH(100,International!O$3:O$2000,1,1)+$BR35)), NA())</f>
        <v>#N/A</v>
      </c>
      <c r="CW35" t="e">
        <f t="shared" ref="CW35:CW66" si="64">IF(OR(ISNA($A35),$AC35&lt;100),NA(),IF(CV35=100,0,($BR35*LOG(2)/LOG(CV35/100))))</f>
        <v>#N/A</v>
      </c>
      <c r="CX35" t="e">
        <f>IF(OR(ISNA($A35),$AC35&lt;100),NA(),IF($BR35=0,0,FLOOR((CV35-_xlfn.XLOOKUP(_xlfn.AGGREGATE(5,6,$BR$3:$BR1986),$BR$3:$BR$2000,CV$3:CV$2000,1,1))/_xlfn.XLOOKUP($BR35,$BR$3:$BR$2000,$BR$3:$BR$2000,1,1), 1)))</f>
        <v>#N/A</v>
      </c>
      <c r="CY35" t="e">
        <f t="shared" si="49"/>
        <v>#N/A</v>
      </c>
      <c r="CZ35" t="e" cm="1">
        <f t="array" ref="CZ35">IFERROR(IF(OR(ISNA($A35),$AC35&lt;100,INDEX(International!R$3:R$2000,_xlfn.XMATCH(100,International!R$3:R$2000,1,1)+$BR35)=""),NA(),INDEX(International!R$3:R$2000,_xlfn.XMATCH(100,International!R$3:R$2000,1,1)+$BR35)), NA())</f>
        <v>#N/A</v>
      </c>
      <c r="DA35" t="e">
        <f t="shared" ref="DA35:DA66" si="65">IF(OR(ISNA($A35),$AC35&lt;100),NA(),IF(CZ35=100,0,($BR35*LOG(2)/LOG(CZ35/100))))</f>
        <v>#N/A</v>
      </c>
      <c r="DB35" t="e">
        <f>IF(OR(ISNA($A35),$AC35&lt;100),NA(),IF($BR35=0,0,FLOOR((CZ35-_xlfn.XLOOKUP(_xlfn.AGGREGATE(5,6,$BR$3:$BR1986),$BR$3:$BR$2000,CZ$3:CZ$2000,1,1))/_xlfn.XLOOKUP($BR35,$BR$3:$BR$2000,$BR$3:$BR$2000,1,1), 1)))</f>
        <v>#N/A</v>
      </c>
      <c r="DC35" t="e">
        <f t="shared" si="50"/>
        <v>#N/A</v>
      </c>
      <c r="DD35" t="e" cm="1">
        <f t="array" ref="DD35">IFERROR(IF(OR(ISNA($A35),$AC35&lt;100,INDEX(International!U$3:U$2000,_xlfn.XMATCH(100,International!U$3:U$2000,1,1)+$BR35)=""),NA(),INDEX(International!U$3:U$2000,_xlfn.XMATCH(100,International!U$3:U$2000,1,1)+$BR35)), NA())</f>
        <v>#N/A</v>
      </c>
      <c r="DE35" t="e">
        <f t="shared" ref="DE35:DE66" si="66">IF(OR(ISNA($A35),$AC35&lt;100),NA(),IF(DD35=100,0,($BR35*LOG(2)/LOG(DD35/100))))</f>
        <v>#N/A</v>
      </c>
      <c r="DF35" t="e">
        <f>IF(OR(ISNA($A35),$AC35&lt;100),NA(),IF($BR35=0,0,FLOOR((DD35-_xlfn.XLOOKUP(_xlfn.AGGREGATE(5,6,$BR$3:$BR1986),$BR$3:$BR$2000,DD$3:DD$2000,1,1))/_xlfn.XLOOKUP($BR35,$BR$3:$BR$2000,$BR$3:$BR$2000,1,1), 1)))</f>
        <v>#N/A</v>
      </c>
      <c r="DG35" t="e">
        <f t="shared" si="51"/>
        <v>#N/A</v>
      </c>
      <c r="DH35" t="e" cm="1">
        <f t="array" ref="DH35">IFERROR(IF(OR(ISNA($A35),$AC35&lt;100,INDEX(International!X$3:X$2000,_xlfn.XMATCH(100,International!X$3:X$2000,1,1)+$BR35)=""),NA(),INDEX(International!X$3:X$2000,_xlfn.XMATCH(100,International!X$3:X$2000,1,1)+$BR35)), NA())</f>
        <v>#N/A</v>
      </c>
      <c r="DI35" t="e">
        <f t="shared" ref="DI35:DI66" si="67">IF(OR(ISNA($A35),$AC35&lt;100),NA(),IF(DH35=100,0,($BR35*LOG(2)/LOG(DH35/100))))</f>
        <v>#N/A</v>
      </c>
      <c r="DJ35" t="e">
        <f>IF(OR(ISNA($A35),$AC35&lt;100),NA(),IF($BR35=0,0,FLOOR((DH35-_xlfn.XLOOKUP(_xlfn.AGGREGATE(5,6,$BR$3:$BR1986),$BR$3:$BR$2000,DH$3:DH$2000,1,1))/_xlfn.XLOOKUP($BR35,$BR$3:$BR$2000,$BR$3:$BR$2000,1,1), 1)))</f>
        <v>#N/A</v>
      </c>
      <c r="DK35" t="e">
        <f t="shared" si="52"/>
        <v>#N/A</v>
      </c>
      <c r="DL35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34+1,DL34+1,NA())))</f>
        <v>32</v>
      </c>
      <c r="DM35" cm="1">
        <f t="array" ref="DM35">IFERROR(IF(ISNA($A35),NA(),INDEX(B$3:B$2000,_xlfn.XMATCH(Configuration!$B$12,B$3:B$2000,1,1)+$DL35)-0), NA())</f>
        <v>0</v>
      </c>
      <c r="DN35" cm="1">
        <f t="array" ref="DN35">IFERROR(IF(ISNA($A35),NA(),INDEX(E$3:E$2000,_xlfn.XMATCH(Configuration!$B$12,E$3:E$2000,1,1)+$DL35)-0), NA())</f>
        <v>2886</v>
      </c>
      <c r="DO35" cm="1">
        <f t="array" ref="DO35">IFERROR(IF(ISNA($A35),NA(),INDEX(H$3:H$2000,_xlfn.XMATCH(Configuration!$B$12,H$3:H$2000,1,1)+$DL35)-0), NA())</f>
        <v>0</v>
      </c>
      <c r="DP35" t="e" cm="1">
        <f t="array" ref="DP35">IFERROR(IF(ISNA($A35),NA(),INDEX(K$3:K$2000,_xlfn.XMATCH(Configuration!$B$12,K$3:K$2000,1,1)+$DL35)-0), NA())</f>
        <v>#N/A</v>
      </c>
      <c r="DQ35" t="e" cm="1">
        <f t="array" ref="DQ35">IFERROR(IF(ISNA($A35),NA(),INDEX(N$3:N$2000,_xlfn.XMATCH(Configuration!$B$12,N$3:N$2000,1,1)+$DL35)-0), NA())</f>
        <v>#N/A</v>
      </c>
      <c r="DR35" cm="1">
        <f t="array" ref="DR35">IFERROR(IF(ISNA($A35),NA(),INDEX(Q$3:Q$2000,_xlfn.XMATCH(Configuration!$B$12,Q$3:Q$2000,1,1)+$DL35)-0), NA())</f>
        <v>0</v>
      </c>
      <c r="DS35" t="e" cm="1">
        <f t="array" ref="DS35">IFERROR(IF(ISNA($A35),NA(),INDEX(T$3:T$2000,_xlfn.XMATCH(Configuration!$B$12,T$3:T$2000,1,1)+$DL35)-0), NA())</f>
        <v>#N/A</v>
      </c>
      <c r="DT35" t="e" cm="1">
        <f t="array" ref="DT35">IFERROR(IF(ISNA($A35),NA(),INDEX(W$3:W$2000,_xlfn.XMATCH(Configuration!$B$12,W$3:W$2000,1,1)+$DL35)-0), NA())</f>
        <v>#N/A</v>
      </c>
    </row>
    <row r="36" spans="1:124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15"/>
        <v>24</v>
      </c>
      <c r="AD36">
        <f t="shared" si="16"/>
        <v>6</v>
      </c>
      <c r="AE36">
        <f t="shared" si="17"/>
        <v>2</v>
      </c>
      <c r="AF36" s="5">
        <f t="shared" si="18"/>
        <v>0</v>
      </c>
      <c r="AG36">
        <f t="shared" si="19"/>
        <v>16</v>
      </c>
      <c r="AH36">
        <f t="shared" si="20"/>
        <v>20</v>
      </c>
      <c r="AI36">
        <f t="shared" si="21"/>
        <v>2</v>
      </c>
      <c r="AJ36">
        <f t="shared" si="22"/>
        <v>0</v>
      </c>
      <c r="AK36">
        <f t="shared" si="23"/>
        <v>18</v>
      </c>
      <c r="AL36" s="2">
        <f t="shared" si="24"/>
        <v>0.25</v>
      </c>
      <c r="AM36" s="2">
        <f t="shared" si="25"/>
        <v>0.75</v>
      </c>
      <c r="AN36" s="2">
        <f t="shared" si="26"/>
        <v>0</v>
      </c>
      <c r="AO36" s="2">
        <f t="shared" si="27"/>
        <v>0.16666666666666666</v>
      </c>
      <c r="AP36" s="2">
        <f t="shared" si="28"/>
        <v>4.1666666666666664E-2</v>
      </c>
      <c r="AQ36" s="2">
        <f t="shared" si="29"/>
        <v>0.125</v>
      </c>
      <c r="AR36" s="2">
        <f t="shared" si="30"/>
        <v>0.33333333333333331</v>
      </c>
      <c r="AS36" s="2">
        <f t="shared" si="31"/>
        <v>0</v>
      </c>
      <c r="AT36" s="2">
        <f t="shared" si="32"/>
        <v>4.1666666666666664E-2</v>
      </c>
      <c r="AU36" s="2">
        <f t="shared" si="33"/>
        <v>0.29166666666666669</v>
      </c>
      <c r="AV36" s="3">
        <f t="shared" ca="1" si="34"/>
        <v>1.1428571428571428</v>
      </c>
      <c r="AW36" s="2">
        <f t="shared" si="35"/>
        <v>0</v>
      </c>
      <c r="AX36" s="2">
        <f t="shared" si="36"/>
        <v>0</v>
      </c>
      <c r="AY36">
        <f t="shared" si="37"/>
        <v>7</v>
      </c>
      <c r="AZ36">
        <f t="shared" si="38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9"/>
        <v>#N/A</v>
      </c>
      <c r="BS36" t="e">
        <f t="shared" si="53"/>
        <v>#N/A</v>
      </c>
      <c r="BT36" t="e">
        <f t="shared" si="54"/>
        <v>#N/A</v>
      </c>
      <c r="BU36" t="e">
        <f t="shared" si="55"/>
        <v>#N/A</v>
      </c>
      <c r="BV36" t="e">
        <f t="shared" si="56"/>
        <v>#N/A</v>
      </c>
      <c r="BW36" t="e">
        <f t="shared" si="57"/>
        <v>#N/A</v>
      </c>
      <c r="BX36" t="e">
        <f t="shared" si="40"/>
        <v>#N/A</v>
      </c>
      <c r="BY36" t="e">
        <f t="shared" si="41"/>
        <v>#N/A</v>
      </c>
      <c r="BZ36" t="e">
        <f t="shared" si="42"/>
        <v>#N/A</v>
      </c>
      <c r="CA36" t="e">
        <f t="shared" si="43"/>
        <v>#N/A</v>
      </c>
      <c r="CB36" t="e">
        <f t="shared" si="58"/>
        <v>#N/A</v>
      </c>
      <c r="CC36" t="e">
        <f t="shared" si="59"/>
        <v>#N/A</v>
      </c>
      <c r="CD36" t="e">
        <f>IF(OR(ISNA($A36),$AC36&lt;100),NA(),IF($BR36=0,0,FLOOR((CB36-_xlfn.XLOOKUP(_xlfn.AGGREGATE(5,6,$BR$3:$BR1987),$BR$3:$BR$2000,CB$3:CB$2000,1,1))/_xlfn.XLOOKUP($BR36,$BR$3:$BR$2000,$BR$3:$BR$2000,1,1), 1)))</f>
        <v>#N/A</v>
      </c>
      <c r="CE36" t="e">
        <f t="shared" si="44"/>
        <v>#N/A</v>
      </c>
      <c r="CF36" t="e" cm="1">
        <f t="array" ref="CF36">IFERROR(IF(OR(ISNA($A36),$AC36&lt;100,INDEX(International!C$3:C$2000,_xlfn.XMATCH(100,International!C$3:C$2000,1,1)+$BR36)=""),NA(),INDEX(International!C$3:C$2000,_xlfn.XMATCH(100,International!C$3:C$2000,1,1)+$BR36)), NA())</f>
        <v>#N/A</v>
      </c>
      <c r="CG36" t="e">
        <f t="shared" si="60"/>
        <v>#N/A</v>
      </c>
      <c r="CH36" t="e">
        <f>IF(OR(ISNA($A36),$AC36&lt;100),NA(),IF($BR36=0,0,FLOOR((CF36-_xlfn.XLOOKUP(_xlfn.AGGREGATE(5,6,$BR$3:$BR1987),$BR$3:$BR$2000,CF$3:CF$2000,1,1))/_xlfn.XLOOKUP($BR36,$BR$3:$BR$2000,$BR$3:$BR$2000,1,1), 1)))</f>
        <v>#N/A</v>
      </c>
      <c r="CI36" t="e">
        <f t="shared" si="45"/>
        <v>#N/A</v>
      </c>
      <c r="CJ36" t="e" cm="1">
        <f t="array" ref="CJ36">IFERROR(IF(OR(ISNA($A36),$AC36&lt;100,INDEX(International!F$3:F$2000,_xlfn.XMATCH(100,International!F$3:F$2000,1,1)+$BR36)=""),NA(),INDEX(International!F$3:F$2000,_xlfn.XMATCH(100,International!F$3:F$2000,1,1)+$BR36)), NA())</f>
        <v>#N/A</v>
      </c>
      <c r="CK36" t="e">
        <f t="shared" si="61"/>
        <v>#N/A</v>
      </c>
      <c r="CL36" t="e">
        <f>IF(OR(ISNA($A36),$AC36&lt;100),NA(),IF($BR36=0,0,FLOOR((CJ36-_xlfn.XLOOKUP(_xlfn.AGGREGATE(5,6,$BR$3:$BR1987),$BR$3:$BR$2000,CJ$3:CJ$2000,1,1))/_xlfn.XLOOKUP($BR36,$BR$3:$BR$2000,$BR$3:$BR$2000,1,1), 1)))</f>
        <v>#N/A</v>
      </c>
      <c r="CM36" t="e">
        <f t="shared" si="46"/>
        <v>#N/A</v>
      </c>
      <c r="CN36" t="e" cm="1">
        <f t="array" ref="CN36">IFERROR(IF(OR(ISNA($A36),$AC36&lt;100,INDEX(International!I$3:I$2000,_xlfn.XMATCH(100,International!I$3:I$2000,1,1)+$BR36)=""),NA(),INDEX(International!I$3:I$2000,_xlfn.XMATCH(100,International!I$3:I$2000,1,1)+$BR36)), NA())</f>
        <v>#N/A</v>
      </c>
      <c r="CO36" t="e">
        <f t="shared" si="62"/>
        <v>#N/A</v>
      </c>
      <c r="CP36" t="e">
        <f>IF(OR(ISNA($A36),$AC36&lt;100),NA(),IF($BR36=0,0,FLOOR((CN36-_xlfn.XLOOKUP(_xlfn.AGGREGATE(5,6,$BR$3:$BR1987),$BR$3:$BR$2000,CN$3:CN$2000,1,1))/_xlfn.XLOOKUP($BR36,$BR$3:$BR$2000,$BR$3:$BR$2000,1,1), 1)))</f>
        <v>#N/A</v>
      </c>
      <c r="CQ36" t="e">
        <f t="shared" si="47"/>
        <v>#N/A</v>
      </c>
      <c r="CR36" t="e" cm="1">
        <f t="array" ref="CR36">IFERROR(IF(OR(ISNA($A36),$AC36&lt;100,INDEX(International!L$3:L$2000,_xlfn.XMATCH(100,International!L$3:L$2000,1,1)+$BR36)=""),NA(),INDEX(International!L$3:L$2000,_xlfn.XMATCH(100,International!L$3:L$2000,1,1)+$BR36)), NA())</f>
        <v>#N/A</v>
      </c>
      <c r="CS36" t="e">
        <f t="shared" si="63"/>
        <v>#N/A</v>
      </c>
      <c r="CT36" t="e">
        <f>IF(OR(ISNA($A36),$AC36&lt;100),NA(),IF($BR36=0,0,FLOOR((CR36-_xlfn.XLOOKUP(_xlfn.AGGREGATE(5,6,$BR$3:$BR1987),$BR$3:$BR$2000,CR$3:CR$2000,1,1))/_xlfn.XLOOKUP($BR36,$BR$3:$BR$2000,$BR$3:$BR$2000,1,1), 1)))</f>
        <v>#N/A</v>
      </c>
      <c r="CU36" t="e">
        <f t="shared" si="48"/>
        <v>#N/A</v>
      </c>
      <c r="CV36" t="e" cm="1">
        <f t="array" ref="CV36">IFERROR(IF(OR(ISNA($A36),$AC36&lt;100,INDEX(International!O$3:O$2000,_xlfn.XMATCH(100,International!O$3:O$2000,1,1)+$BR36)=""),NA(),INDEX(International!O$3:O$2000,_xlfn.XMATCH(100,International!O$3:O$2000,1,1)+$BR36)), NA())</f>
        <v>#N/A</v>
      </c>
      <c r="CW36" t="e">
        <f t="shared" si="64"/>
        <v>#N/A</v>
      </c>
      <c r="CX36" t="e">
        <f>IF(OR(ISNA($A36),$AC36&lt;100),NA(),IF($BR36=0,0,FLOOR((CV36-_xlfn.XLOOKUP(_xlfn.AGGREGATE(5,6,$BR$3:$BR1987),$BR$3:$BR$2000,CV$3:CV$2000,1,1))/_xlfn.XLOOKUP($BR36,$BR$3:$BR$2000,$BR$3:$BR$2000,1,1), 1)))</f>
        <v>#N/A</v>
      </c>
      <c r="CY36" t="e">
        <f t="shared" si="49"/>
        <v>#N/A</v>
      </c>
      <c r="CZ36" t="e" cm="1">
        <f t="array" ref="CZ36">IFERROR(IF(OR(ISNA($A36),$AC36&lt;100,INDEX(International!R$3:R$2000,_xlfn.XMATCH(100,International!R$3:R$2000,1,1)+$BR36)=""),NA(),INDEX(International!R$3:R$2000,_xlfn.XMATCH(100,International!R$3:R$2000,1,1)+$BR36)), NA())</f>
        <v>#N/A</v>
      </c>
      <c r="DA36" t="e">
        <f t="shared" si="65"/>
        <v>#N/A</v>
      </c>
      <c r="DB36" t="e">
        <f>IF(OR(ISNA($A36),$AC36&lt;100),NA(),IF($BR36=0,0,FLOOR((CZ36-_xlfn.XLOOKUP(_xlfn.AGGREGATE(5,6,$BR$3:$BR1987),$BR$3:$BR$2000,CZ$3:CZ$2000,1,1))/_xlfn.XLOOKUP($BR36,$BR$3:$BR$2000,$BR$3:$BR$2000,1,1), 1)))</f>
        <v>#N/A</v>
      </c>
      <c r="DC36" t="e">
        <f t="shared" si="50"/>
        <v>#N/A</v>
      </c>
      <c r="DD36" t="e" cm="1">
        <f t="array" ref="DD36">IFERROR(IF(OR(ISNA($A36),$AC36&lt;100,INDEX(International!U$3:U$2000,_xlfn.XMATCH(100,International!U$3:U$2000,1,1)+$BR36)=""),NA(),INDEX(International!U$3:U$2000,_xlfn.XMATCH(100,International!U$3:U$2000,1,1)+$BR36)), NA())</f>
        <v>#N/A</v>
      </c>
      <c r="DE36" t="e">
        <f t="shared" si="66"/>
        <v>#N/A</v>
      </c>
      <c r="DF36" t="e">
        <f>IF(OR(ISNA($A36),$AC36&lt;100),NA(),IF($BR36=0,0,FLOOR((DD36-_xlfn.XLOOKUP(_xlfn.AGGREGATE(5,6,$BR$3:$BR1987),$BR$3:$BR$2000,DD$3:DD$2000,1,1))/_xlfn.XLOOKUP($BR36,$BR$3:$BR$2000,$BR$3:$BR$2000,1,1), 1)))</f>
        <v>#N/A</v>
      </c>
      <c r="DG36" t="e">
        <f t="shared" si="51"/>
        <v>#N/A</v>
      </c>
      <c r="DH36" t="e" cm="1">
        <f t="array" ref="DH36">IFERROR(IF(OR(ISNA($A36),$AC36&lt;100,INDEX(International!X$3:X$2000,_xlfn.XMATCH(100,International!X$3:X$2000,1,1)+$BR36)=""),NA(),INDEX(International!X$3:X$2000,_xlfn.XMATCH(100,International!X$3:X$2000,1,1)+$BR36)), NA())</f>
        <v>#N/A</v>
      </c>
      <c r="DI36" t="e">
        <f t="shared" si="67"/>
        <v>#N/A</v>
      </c>
      <c r="DJ36" t="e">
        <f>IF(OR(ISNA($A36),$AC36&lt;100),NA(),IF($BR36=0,0,FLOOR((DH36-_xlfn.XLOOKUP(_xlfn.AGGREGATE(5,6,$BR$3:$BR1987),$BR$3:$BR$2000,DH$3:DH$2000,1,1))/_xlfn.XLOOKUP($BR36,$BR$3:$BR$2000,$BR$3:$BR$2000,1,1), 1)))</f>
        <v>#N/A</v>
      </c>
      <c r="DK36" t="e">
        <f t="shared" si="52"/>
        <v>#N/A</v>
      </c>
      <c r="DL36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35+1,DL35+1,NA())))</f>
        <v>33</v>
      </c>
      <c r="DM36" cm="1">
        <f t="array" ref="DM36">IFERROR(IF(ISNA($A36),NA(),INDEX(B$3:B$2000,_xlfn.XMATCH(Configuration!$B$12,B$3:B$2000,1,1)+$DL36)-0), NA())</f>
        <v>0</v>
      </c>
      <c r="DN36" cm="1">
        <f t="array" ref="DN36">IFERROR(IF(ISNA($A36),NA(),INDEX(E$3:E$2000,_xlfn.XMATCH(Configuration!$B$12,E$3:E$2000,1,1)+$DL36)-0), NA())</f>
        <v>2898</v>
      </c>
      <c r="DO36" cm="1">
        <f t="array" ref="DO36">IFERROR(IF(ISNA($A36),NA(),INDEX(H$3:H$2000,_xlfn.XMATCH(Configuration!$B$12,H$3:H$2000,1,1)+$DL36)-0), NA())</f>
        <v>0</v>
      </c>
      <c r="DP36" t="e" cm="1">
        <f t="array" ref="DP36">IFERROR(IF(ISNA($A36),NA(),INDEX(K$3:K$2000,_xlfn.XMATCH(Configuration!$B$12,K$3:K$2000,1,1)+$DL36)-0), NA())</f>
        <v>#N/A</v>
      </c>
      <c r="DQ36" t="e" cm="1">
        <f t="array" ref="DQ36">IFERROR(IF(ISNA($A36),NA(),INDEX(N$3:N$2000,_xlfn.XMATCH(Configuration!$B$12,N$3:N$2000,1,1)+$DL36)-0), NA())</f>
        <v>#N/A</v>
      </c>
      <c r="DR36" cm="1">
        <f t="array" ref="DR36">IFERROR(IF(ISNA($A36),NA(),INDEX(Q$3:Q$2000,_xlfn.XMATCH(Configuration!$B$12,Q$3:Q$2000,1,1)+$DL36)-0), NA())</f>
        <v>0</v>
      </c>
      <c r="DS36" t="e" cm="1">
        <f t="array" ref="DS36">IFERROR(IF(ISNA($A36),NA(),INDEX(T$3:T$2000,_xlfn.XMATCH(Configuration!$B$12,T$3:T$2000,1,1)+$DL36)-0), NA())</f>
        <v>#N/A</v>
      </c>
      <c r="DT36" t="e" cm="1">
        <f t="array" ref="DT36">IFERROR(IF(ISNA($A36),NA(),INDEX(W$3:W$2000,_xlfn.XMATCH(Configuration!$B$12,W$3:W$2000,1,1)+$DL36)-0), NA())</f>
        <v>#N/A</v>
      </c>
    </row>
    <row r="37" spans="1:124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15"/>
        <v>24</v>
      </c>
      <c r="AD37">
        <f t="shared" si="16"/>
        <v>6</v>
      </c>
      <c r="AE37">
        <f t="shared" si="17"/>
        <v>2</v>
      </c>
      <c r="AF37" s="5">
        <f t="shared" si="18"/>
        <v>0</v>
      </c>
      <c r="AG37">
        <f t="shared" si="19"/>
        <v>16</v>
      </c>
      <c r="AH37">
        <f t="shared" si="20"/>
        <v>20</v>
      </c>
      <c r="AI37">
        <f t="shared" si="21"/>
        <v>2</v>
      </c>
      <c r="AJ37">
        <f t="shared" si="22"/>
        <v>0</v>
      </c>
      <c r="AK37">
        <f t="shared" si="23"/>
        <v>18</v>
      </c>
      <c r="AL37" s="2">
        <f t="shared" si="24"/>
        <v>0.25</v>
      </c>
      <c r="AM37" s="2">
        <f t="shared" si="25"/>
        <v>0.75</v>
      </c>
      <c r="AN37" s="2">
        <f t="shared" si="26"/>
        <v>0</v>
      </c>
      <c r="AO37" s="2">
        <f t="shared" si="27"/>
        <v>0.16666666666666666</v>
      </c>
      <c r="AP37" s="2">
        <f t="shared" si="28"/>
        <v>4.1666666666666664E-2</v>
      </c>
      <c r="AQ37" s="2">
        <f t="shared" si="29"/>
        <v>0.125</v>
      </c>
      <c r="AR37" s="2">
        <f t="shared" si="30"/>
        <v>0.33333333333333331</v>
      </c>
      <c r="AS37" s="2">
        <f t="shared" si="31"/>
        <v>0</v>
      </c>
      <c r="AT37" s="2">
        <f t="shared" si="32"/>
        <v>4.1666666666666664E-2</v>
      </c>
      <c r="AU37" s="2">
        <f t="shared" si="33"/>
        <v>0.29166666666666669</v>
      </c>
      <c r="AV37" s="3">
        <f t="shared" ca="1" si="34"/>
        <v>1</v>
      </c>
      <c r="AW37" s="2">
        <f t="shared" si="35"/>
        <v>0</v>
      </c>
      <c r="AX37" s="2">
        <f t="shared" si="36"/>
        <v>0</v>
      </c>
      <c r="AY37">
        <f t="shared" si="37"/>
        <v>6</v>
      </c>
      <c r="AZ37">
        <f t="shared" si="38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9"/>
        <v>#N/A</v>
      </c>
      <c r="BS37" t="e">
        <f t="shared" si="53"/>
        <v>#N/A</v>
      </c>
      <c r="BT37" t="e">
        <f t="shared" si="54"/>
        <v>#N/A</v>
      </c>
      <c r="BU37" t="e">
        <f t="shared" si="55"/>
        <v>#N/A</v>
      </c>
      <c r="BV37" t="e">
        <f t="shared" si="56"/>
        <v>#N/A</v>
      </c>
      <c r="BW37" t="e">
        <f t="shared" si="57"/>
        <v>#N/A</v>
      </c>
      <c r="BX37" t="e">
        <f t="shared" si="40"/>
        <v>#N/A</v>
      </c>
      <c r="BY37" t="e">
        <f t="shared" si="41"/>
        <v>#N/A</v>
      </c>
      <c r="BZ37" t="e">
        <f t="shared" si="42"/>
        <v>#N/A</v>
      </c>
      <c r="CA37" t="e">
        <f t="shared" si="43"/>
        <v>#N/A</v>
      </c>
      <c r="CB37" t="e">
        <f t="shared" si="58"/>
        <v>#N/A</v>
      </c>
      <c r="CC37" t="e">
        <f t="shared" si="59"/>
        <v>#N/A</v>
      </c>
      <c r="CD37" t="e">
        <f>IF(OR(ISNA($A37),$AC37&lt;100),NA(),IF($BR37=0,0,FLOOR((CB37-_xlfn.XLOOKUP(_xlfn.AGGREGATE(5,6,$BR$3:$BR1988),$BR$3:$BR$2000,CB$3:CB$2000,1,1))/_xlfn.XLOOKUP($BR37,$BR$3:$BR$2000,$BR$3:$BR$2000,1,1), 1)))</f>
        <v>#N/A</v>
      </c>
      <c r="CE37" t="e">
        <f t="shared" si="44"/>
        <v>#N/A</v>
      </c>
      <c r="CF37" t="e" cm="1">
        <f t="array" ref="CF37">IFERROR(IF(OR(ISNA($A37),$AC37&lt;100,INDEX(International!C$3:C$2000,_xlfn.XMATCH(100,International!C$3:C$2000,1,1)+$BR37)=""),NA(),INDEX(International!C$3:C$2000,_xlfn.XMATCH(100,International!C$3:C$2000,1,1)+$BR37)), NA())</f>
        <v>#N/A</v>
      </c>
      <c r="CG37" t="e">
        <f t="shared" si="60"/>
        <v>#N/A</v>
      </c>
      <c r="CH37" t="e">
        <f>IF(OR(ISNA($A37),$AC37&lt;100),NA(),IF($BR37=0,0,FLOOR((CF37-_xlfn.XLOOKUP(_xlfn.AGGREGATE(5,6,$BR$3:$BR1988),$BR$3:$BR$2000,CF$3:CF$2000,1,1))/_xlfn.XLOOKUP($BR37,$BR$3:$BR$2000,$BR$3:$BR$2000,1,1), 1)))</f>
        <v>#N/A</v>
      </c>
      <c r="CI37" t="e">
        <f t="shared" si="45"/>
        <v>#N/A</v>
      </c>
      <c r="CJ37" t="e" cm="1">
        <f t="array" ref="CJ37">IFERROR(IF(OR(ISNA($A37),$AC37&lt;100,INDEX(International!F$3:F$2000,_xlfn.XMATCH(100,International!F$3:F$2000,1,1)+$BR37)=""),NA(),INDEX(International!F$3:F$2000,_xlfn.XMATCH(100,International!F$3:F$2000,1,1)+$BR37)), NA())</f>
        <v>#N/A</v>
      </c>
      <c r="CK37" t="e">
        <f t="shared" si="61"/>
        <v>#N/A</v>
      </c>
      <c r="CL37" t="e">
        <f>IF(OR(ISNA($A37),$AC37&lt;100),NA(),IF($BR37=0,0,FLOOR((CJ37-_xlfn.XLOOKUP(_xlfn.AGGREGATE(5,6,$BR$3:$BR1988),$BR$3:$BR$2000,CJ$3:CJ$2000,1,1))/_xlfn.XLOOKUP($BR37,$BR$3:$BR$2000,$BR$3:$BR$2000,1,1), 1)))</f>
        <v>#N/A</v>
      </c>
      <c r="CM37" t="e">
        <f t="shared" si="46"/>
        <v>#N/A</v>
      </c>
      <c r="CN37" t="e" cm="1">
        <f t="array" ref="CN37">IFERROR(IF(OR(ISNA($A37),$AC37&lt;100,INDEX(International!I$3:I$2000,_xlfn.XMATCH(100,International!I$3:I$2000,1,1)+$BR37)=""),NA(),INDEX(International!I$3:I$2000,_xlfn.XMATCH(100,International!I$3:I$2000,1,1)+$BR37)), NA())</f>
        <v>#N/A</v>
      </c>
      <c r="CO37" t="e">
        <f t="shared" si="62"/>
        <v>#N/A</v>
      </c>
      <c r="CP37" t="e">
        <f>IF(OR(ISNA($A37),$AC37&lt;100),NA(),IF($BR37=0,0,FLOOR((CN37-_xlfn.XLOOKUP(_xlfn.AGGREGATE(5,6,$BR$3:$BR1988),$BR$3:$BR$2000,CN$3:CN$2000,1,1))/_xlfn.XLOOKUP($BR37,$BR$3:$BR$2000,$BR$3:$BR$2000,1,1), 1)))</f>
        <v>#N/A</v>
      </c>
      <c r="CQ37" t="e">
        <f t="shared" si="47"/>
        <v>#N/A</v>
      </c>
      <c r="CR37" t="e" cm="1">
        <f t="array" ref="CR37">IFERROR(IF(OR(ISNA($A37),$AC37&lt;100,INDEX(International!L$3:L$2000,_xlfn.XMATCH(100,International!L$3:L$2000,1,1)+$BR37)=""),NA(),INDEX(International!L$3:L$2000,_xlfn.XMATCH(100,International!L$3:L$2000,1,1)+$BR37)), NA())</f>
        <v>#N/A</v>
      </c>
      <c r="CS37" t="e">
        <f t="shared" si="63"/>
        <v>#N/A</v>
      </c>
      <c r="CT37" t="e">
        <f>IF(OR(ISNA($A37),$AC37&lt;100),NA(),IF($BR37=0,0,FLOOR((CR37-_xlfn.XLOOKUP(_xlfn.AGGREGATE(5,6,$BR$3:$BR1988),$BR$3:$BR$2000,CR$3:CR$2000,1,1))/_xlfn.XLOOKUP($BR37,$BR$3:$BR$2000,$BR$3:$BR$2000,1,1), 1)))</f>
        <v>#N/A</v>
      </c>
      <c r="CU37" t="e">
        <f t="shared" si="48"/>
        <v>#N/A</v>
      </c>
      <c r="CV37" t="e" cm="1">
        <f t="array" ref="CV37">IFERROR(IF(OR(ISNA($A37),$AC37&lt;100,INDEX(International!O$3:O$2000,_xlfn.XMATCH(100,International!O$3:O$2000,1,1)+$BR37)=""),NA(),INDEX(International!O$3:O$2000,_xlfn.XMATCH(100,International!O$3:O$2000,1,1)+$BR37)), NA())</f>
        <v>#N/A</v>
      </c>
      <c r="CW37" t="e">
        <f t="shared" si="64"/>
        <v>#N/A</v>
      </c>
      <c r="CX37" t="e">
        <f>IF(OR(ISNA($A37),$AC37&lt;100),NA(),IF($BR37=0,0,FLOOR((CV37-_xlfn.XLOOKUP(_xlfn.AGGREGATE(5,6,$BR$3:$BR1988),$BR$3:$BR$2000,CV$3:CV$2000,1,1))/_xlfn.XLOOKUP($BR37,$BR$3:$BR$2000,$BR$3:$BR$2000,1,1), 1)))</f>
        <v>#N/A</v>
      </c>
      <c r="CY37" t="e">
        <f t="shared" si="49"/>
        <v>#N/A</v>
      </c>
      <c r="CZ37" t="e" cm="1">
        <f t="array" ref="CZ37">IFERROR(IF(OR(ISNA($A37),$AC37&lt;100,INDEX(International!R$3:R$2000,_xlfn.XMATCH(100,International!R$3:R$2000,1,1)+$BR37)=""),NA(),INDEX(International!R$3:R$2000,_xlfn.XMATCH(100,International!R$3:R$2000,1,1)+$BR37)), NA())</f>
        <v>#N/A</v>
      </c>
      <c r="DA37" t="e">
        <f t="shared" si="65"/>
        <v>#N/A</v>
      </c>
      <c r="DB37" t="e">
        <f>IF(OR(ISNA($A37),$AC37&lt;100),NA(),IF($BR37=0,0,FLOOR((CZ37-_xlfn.XLOOKUP(_xlfn.AGGREGATE(5,6,$BR$3:$BR1988),$BR$3:$BR$2000,CZ$3:CZ$2000,1,1))/_xlfn.XLOOKUP($BR37,$BR$3:$BR$2000,$BR$3:$BR$2000,1,1), 1)))</f>
        <v>#N/A</v>
      </c>
      <c r="DC37" t="e">
        <f t="shared" si="50"/>
        <v>#N/A</v>
      </c>
      <c r="DD37" t="e" cm="1">
        <f t="array" ref="DD37">IFERROR(IF(OR(ISNA($A37),$AC37&lt;100,INDEX(International!U$3:U$2000,_xlfn.XMATCH(100,International!U$3:U$2000,1,1)+$BR37)=""),NA(),INDEX(International!U$3:U$2000,_xlfn.XMATCH(100,International!U$3:U$2000,1,1)+$BR37)), NA())</f>
        <v>#N/A</v>
      </c>
      <c r="DE37" t="e">
        <f t="shared" si="66"/>
        <v>#N/A</v>
      </c>
      <c r="DF37" t="e">
        <f>IF(OR(ISNA($A37),$AC37&lt;100),NA(),IF($BR37=0,0,FLOOR((DD37-_xlfn.XLOOKUP(_xlfn.AGGREGATE(5,6,$BR$3:$BR1988),$BR$3:$BR$2000,DD$3:DD$2000,1,1))/_xlfn.XLOOKUP($BR37,$BR$3:$BR$2000,$BR$3:$BR$2000,1,1), 1)))</f>
        <v>#N/A</v>
      </c>
      <c r="DG37" t="e">
        <f t="shared" si="51"/>
        <v>#N/A</v>
      </c>
      <c r="DH37" t="e" cm="1">
        <f t="array" ref="DH37">IFERROR(IF(OR(ISNA($A37),$AC37&lt;100,INDEX(International!X$3:X$2000,_xlfn.XMATCH(100,International!X$3:X$2000,1,1)+$BR37)=""),NA(),INDEX(International!X$3:X$2000,_xlfn.XMATCH(100,International!X$3:X$2000,1,1)+$BR37)), NA())</f>
        <v>#N/A</v>
      </c>
      <c r="DI37" t="e">
        <f t="shared" si="67"/>
        <v>#N/A</v>
      </c>
      <c r="DJ37" t="e">
        <f>IF(OR(ISNA($A37),$AC37&lt;100),NA(),IF($BR37=0,0,FLOOR((DH37-_xlfn.XLOOKUP(_xlfn.AGGREGATE(5,6,$BR$3:$BR1988),$BR$3:$BR$2000,DH$3:DH$2000,1,1))/_xlfn.XLOOKUP($BR37,$BR$3:$BR$2000,$BR$3:$BR$2000,1,1), 1)))</f>
        <v>#N/A</v>
      </c>
      <c r="DK37" t="e">
        <f t="shared" si="52"/>
        <v>#N/A</v>
      </c>
      <c r="DL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36+1,DL36+1,NA())))</f>
        <v>#N/A</v>
      </c>
      <c r="DM37" t="e" cm="1">
        <f t="array" ref="DM37">IFERROR(IF(ISNA($A37),NA(),INDEX(B$3:B$2000,_xlfn.XMATCH(Configuration!$B$12,B$3:B$2000,1,1)+$DL37)-0), NA())</f>
        <v>#N/A</v>
      </c>
      <c r="DN37" t="e" cm="1">
        <f t="array" ref="DN37">IFERROR(IF(ISNA($A37),NA(),INDEX(E$3:E$2000,_xlfn.XMATCH(Configuration!$B$12,E$3:E$2000,1,1)+$DL37)-0), NA())</f>
        <v>#N/A</v>
      </c>
      <c r="DO37" t="e" cm="1">
        <f t="array" ref="DO37">IFERROR(IF(ISNA($A37),NA(),INDEX(H$3:H$2000,_xlfn.XMATCH(Configuration!$B$12,H$3:H$2000,1,1)+$DL37)-0), NA())</f>
        <v>#N/A</v>
      </c>
      <c r="DP37" t="e" cm="1">
        <f t="array" ref="DP37">IFERROR(IF(ISNA($A37),NA(),INDEX(K$3:K$2000,_xlfn.XMATCH(Configuration!$B$12,K$3:K$2000,1,1)+$DL37)-0), NA())</f>
        <v>#N/A</v>
      </c>
      <c r="DQ37" t="e" cm="1">
        <f t="array" ref="DQ37">IFERROR(IF(ISNA($A37),NA(),INDEX(N$3:N$2000,_xlfn.XMATCH(Configuration!$B$12,N$3:N$2000,1,1)+$DL37)-0), NA())</f>
        <v>#N/A</v>
      </c>
      <c r="DR37" t="e" cm="1">
        <f t="array" ref="DR37">IFERROR(IF(ISNA($A37),NA(),INDEX(Q$3:Q$2000,_xlfn.XMATCH(Configuration!$B$12,Q$3:Q$2000,1,1)+$DL37)-0), NA())</f>
        <v>#N/A</v>
      </c>
      <c r="DS37" t="e" cm="1">
        <f t="array" ref="DS37">IFERROR(IF(ISNA($A37),NA(),INDEX(T$3:T$2000,_xlfn.XMATCH(Configuration!$B$12,T$3:T$2000,1,1)+$DL37)-0), NA())</f>
        <v>#N/A</v>
      </c>
      <c r="DT37" t="e" cm="1">
        <f t="array" ref="DT37">IFERROR(IF(ISNA($A37),NA(),INDEX(W$3:W$2000,_xlfn.XMATCH(Configuration!$B$12,W$3:W$2000,1,1)+$DL37)-0), NA())</f>
        <v>#N/A</v>
      </c>
    </row>
    <row r="38" spans="1:124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15"/>
        <v>26</v>
      </c>
      <c r="AD38">
        <f t="shared" si="16"/>
        <v>6</v>
      </c>
      <c r="AE38">
        <f t="shared" si="17"/>
        <v>2</v>
      </c>
      <c r="AF38" s="5">
        <f t="shared" si="18"/>
        <v>0</v>
      </c>
      <c r="AG38">
        <f t="shared" si="19"/>
        <v>18</v>
      </c>
      <c r="AH38">
        <f t="shared" si="20"/>
        <v>22</v>
      </c>
      <c r="AI38">
        <f t="shared" si="21"/>
        <v>2</v>
      </c>
      <c r="AJ38">
        <f t="shared" si="22"/>
        <v>0</v>
      </c>
      <c r="AK38">
        <f t="shared" si="23"/>
        <v>20</v>
      </c>
      <c r="AL38" s="2">
        <f t="shared" si="24"/>
        <v>0.25</v>
      </c>
      <c r="AM38" s="2">
        <f t="shared" si="25"/>
        <v>0.75</v>
      </c>
      <c r="AN38" s="2">
        <f t="shared" si="26"/>
        <v>0</v>
      </c>
      <c r="AO38" s="2">
        <f t="shared" si="27"/>
        <v>0.15384615384615385</v>
      </c>
      <c r="AP38" s="2">
        <f t="shared" si="28"/>
        <v>3.8461538461538464E-2</v>
      </c>
      <c r="AQ38" s="2">
        <f t="shared" si="29"/>
        <v>0.11538461538461539</v>
      </c>
      <c r="AR38" s="2">
        <f t="shared" si="30"/>
        <v>0.34615384615384615</v>
      </c>
      <c r="AS38" s="2">
        <f t="shared" si="31"/>
        <v>0</v>
      </c>
      <c r="AT38" s="2">
        <f t="shared" si="32"/>
        <v>7.6923076923076927E-2</v>
      </c>
      <c r="AU38" s="2">
        <f t="shared" si="33"/>
        <v>0.26923076923076922</v>
      </c>
      <c r="AV38" s="3">
        <f t="shared" ca="1" si="34"/>
        <v>1.1428571428571428</v>
      </c>
      <c r="AW38" s="2">
        <f t="shared" si="35"/>
        <v>8.3333333333333329E-2</v>
      </c>
      <c r="AX38" s="2">
        <f t="shared" si="36"/>
        <v>0</v>
      </c>
      <c r="AY38">
        <f t="shared" si="37"/>
        <v>5</v>
      </c>
      <c r="AZ38">
        <f t="shared" si="38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9"/>
        <v>#N/A</v>
      </c>
      <c r="BS38" t="e">
        <f t="shared" si="53"/>
        <v>#N/A</v>
      </c>
      <c r="BT38" t="e">
        <f t="shared" si="54"/>
        <v>#N/A</v>
      </c>
      <c r="BU38" t="e">
        <f t="shared" si="55"/>
        <v>#N/A</v>
      </c>
      <c r="BV38" t="e">
        <f t="shared" si="56"/>
        <v>#N/A</v>
      </c>
      <c r="BW38" t="e">
        <f t="shared" si="57"/>
        <v>#N/A</v>
      </c>
      <c r="BX38" t="e">
        <f t="shared" si="40"/>
        <v>#N/A</v>
      </c>
      <c r="BY38" t="e">
        <f t="shared" si="41"/>
        <v>#N/A</v>
      </c>
      <c r="BZ38" t="e">
        <f t="shared" si="42"/>
        <v>#N/A</v>
      </c>
      <c r="CA38" t="e">
        <f t="shared" si="43"/>
        <v>#N/A</v>
      </c>
      <c r="CB38" t="e">
        <f t="shared" si="58"/>
        <v>#N/A</v>
      </c>
      <c r="CC38" t="e">
        <f t="shared" si="59"/>
        <v>#N/A</v>
      </c>
      <c r="CD38" t="e">
        <f>IF(OR(ISNA($A38),$AC38&lt;100),NA(),IF($BR38=0,0,FLOOR((CB38-_xlfn.XLOOKUP(_xlfn.AGGREGATE(5,6,$BR$3:$BR1989),$BR$3:$BR$2000,CB$3:CB$2000,1,1))/_xlfn.XLOOKUP($BR38,$BR$3:$BR$2000,$BR$3:$BR$2000,1,1), 1)))</f>
        <v>#N/A</v>
      </c>
      <c r="CE38" t="e">
        <f t="shared" si="44"/>
        <v>#N/A</v>
      </c>
      <c r="CF38" t="e" cm="1">
        <f t="array" ref="CF38">IFERROR(IF(OR(ISNA($A38),$AC38&lt;100,INDEX(International!C$3:C$2000,_xlfn.XMATCH(100,International!C$3:C$2000,1,1)+$BR38)=""),NA(),INDEX(International!C$3:C$2000,_xlfn.XMATCH(100,International!C$3:C$2000,1,1)+$BR38)), NA())</f>
        <v>#N/A</v>
      </c>
      <c r="CG38" t="e">
        <f t="shared" si="60"/>
        <v>#N/A</v>
      </c>
      <c r="CH38" t="e">
        <f>IF(OR(ISNA($A38),$AC38&lt;100),NA(),IF($BR38=0,0,FLOOR((CF38-_xlfn.XLOOKUP(_xlfn.AGGREGATE(5,6,$BR$3:$BR1989),$BR$3:$BR$2000,CF$3:CF$2000,1,1))/_xlfn.XLOOKUP($BR38,$BR$3:$BR$2000,$BR$3:$BR$2000,1,1), 1)))</f>
        <v>#N/A</v>
      </c>
      <c r="CI38" t="e">
        <f t="shared" si="45"/>
        <v>#N/A</v>
      </c>
      <c r="CJ38" t="e" cm="1">
        <f t="array" ref="CJ38">IFERROR(IF(OR(ISNA($A38),$AC38&lt;100,INDEX(International!F$3:F$2000,_xlfn.XMATCH(100,International!F$3:F$2000,1,1)+$BR38)=""),NA(),INDEX(International!F$3:F$2000,_xlfn.XMATCH(100,International!F$3:F$2000,1,1)+$BR38)), NA())</f>
        <v>#N/A</v>
      </c>
      <c r="CK38" t="e">
        <f t="shared" si="61"/>
        <v>#N/A</v>
      </c>
      <c r="CL38" t="e">
        <f>IF(OR(ISNA($A38),$AC38&lt;100),NA(),IF($BR38=0,0,FLOOR((CJ38-_xlfn.XLOOKUP(_xlfn.AGGREGATE(5,6,$BR$3:$BR1989),$BR$3:$BR$2000,CJ$3:CJ$2000,1,1))/_xlfn.XLOOKUP($BR38,$BR$3:$BR$2000,$BR$3:$BR$2000,1,1), 1)))</f>
        <v>#N/A</v>
      </c>
      <c r="CM38" t="e">
        <f t="shared" si="46"/>
        <v>#N/A</v>
      </c>
      <c r="CN38" t="e" cm="1">
        <f t="array" ref="CN38">IFERROR(IF(OR(ISNA($A38),$AC38&lt;100,INDEX(International!I$3:I$2000,_xlfn.XMATCH(100,International!I$3:I$2000,1,1)+$BR38)=""),NA(),INDEX(International!I$3:I$2000,_xlfn.XMATCH(100,International!I$3:I$2000,1,1)+$BR38)), NA())</f>
        <v>#N/A</v>
      </c>
      <c r="CO38" t="e">
        <f t="shared" si="62"/>
        <v>#N/A</v>
      </c>
      <c r="CP38" t="e">
        <f>IF(OR(ISNA($A38),$AC38&lt;100),NA(),IF($BR38=0,0,FLOOR((CN38-_xlfn.XLOOKUP(_xlfn.AGGREGATE(5,6,$BR$3:$BR1989),$BR$3:$BR$2000,CN$3:CN$2000,1,1))/_xlfn.XLOOKUP($BR38,$BR$3:$BR$2000,$BR$3:$BR$2000,1,1), 1)))</f>
        <v>#N/A</v>
      </c>
      <c r="CQ38" t="e">
        <f t="shared" si="47"/>
        <v>#N/A</v>
      </c>
      <c r="CR38" t="e" cm="1">
        <f t="array" ref="CR38">IFERROR(IF(OR(ISNA($A38),$AC38&lt;100,INDEX(International!L$3:L$2000,_xlfn.XMATCH(100,International!L$3:L$2000,1,1)+$BR38)=""),NA(),INDEX(International!L$3:L$2000,_xlfn.XMATCH(100,International!L$3:L$2000,1,1)+$BR38)), NA())</f>
        <v>#N/A</v>
      </c>
      <c r="CS38" t="e">
        <f t="shared" si="63"/>
        <v>#N/A</v>
      </c>
      <c r="CT38" t="e">
        <f>IF(OR(ISNA($A38),$AC38&lt;100),NA(),IF($BR38=0,0,FLOOR((CR38-_xlfn.XLOOKUP(_xlfn.AGGREGATE(5,6,$BR$3:$BR1989),$BR$3:$BR$2000,CR$3:CR$2000,1,1))/_xlfn.XLOOKUP($BR38,$BR$3:$BR$2000,$BR$3:$BR$2000,1,1), 1)))</f>
        <v>#N/A</v>
      </c>
      <c r="CU38" t="e">
        <f t="shared" si="48"/>
        <v>#N/A</v>
      </c>
      <c r="CV38" t="e" cm="1">
        <f t="array" ref="CV38">IFERROR(IF(OR(ISNA($A38),$AC38&lt;100,INDEX(International!O$3:O$2000,_xlfn.XMATCH(100,International!O$3:O$2000,1,1)+$BR38)=""),NA(),INDEX(International!O$3:O$2000,_xlfn.XMATCH(100,International!O$3:O$2000,1,1)+$BR38)), NA())</f>
        <v>#N/A</v>
      </c>
      <c r="CW38" t="e">
        <f t="shared" si="64"/>
        <v>#N/A</v>
      </c>
      <c r="CX38" t="e">
        <f>IF(OR(ISNA($A38),$AC38&lt;100),NA(),IF($BR38=0,0,FLOOR((CV38-_xlfn.XLOOKUP(_xlfn.AGGREGATE(5,6,$BR$3:$BR1989),$BR$3:$BR$2000,CV$3:CV$2000,1,1))/_xlfn.XLOOKUP($BR38,$BR$3:$BR$2000,$BR$3:$BR$2000,1,1), 1)))</f>
        <v>#N/A</v>
      </c>
      <c r="CY38" t="e">
        <f t="shared" si="49"/>
        <v>#N/A</v>
      </c>
      <c r="CZ38" t="e" cm="1">
        <f t="array" ref="CZ38">IFERROR(IF(OR(ISNA($A38),$AC38&lt;100,INDEX(International!R$3:R$2000,_xlfn.XMATCH(100,International!R$3:R$2000,1,1)+$BR38)=""),NA(),INDEX(International!R$3:R$2000,_xlfn.XMATCH(100,International!R$3:R$2000,1,1)+$BR38)), NA())</f>
        <v>#N/A</v>
      </c>
      <c r="DA38" t="e">
        <f t="shared" si="65"/>
        <v>#N/A</v>
      </c>
      <c r="DB38" t="e">
        <f>IF(OR(ISNA($A38),$AC38&lt;100),NA(),IF($BR38=0,0,FLOOR((CZ38-_xlfn.XLOOKUP(_xlfn.AGGREGATE(5,6,$BR$3:$BR1989),$BR$3:$BR$2000,CZ$3:CZ$2000,1,1))/_xlfn.XLOOKUP($BR38,$BR$3:$BR$2000,$BR$3:$BR$2000,1,1), 1)))</f>
        <v>#N/A</v>
      </c>
      <c r="DC38" t="e">
        <f t="shared" si="50"/>
        <v>#N/A</v>
      </c>
      <c r="DD38" t="e" cm="1">
        <f t="array" ref="DD38">IFERROR(IF(OR(ISNA($A38),$AC38&lt;100,INDEX(International!U$3:U$2000,_xlfn.XMATCH(100,International!U$3:U$2000,1,1)+$BR38)=""),NA(),INDEX(International!U$3:U$2000,_xlfn.XMATCH(100,International!U$3:U$2000,1,1)+$BR38)), NA())</f>
        <v>#N/A</v>
      </c>
      <c r="DE38" t="e">
        <f t="shared" si="66"/>
        <v>#N/A</v>
      </c>
      <c r="DF38" t="e">
        <f>IF(OR(ISNA($A38),$AC38&lt;100),NA(),IF($BR38=0,0,FLOOR((DD38-_xlfn.XLOOKUP(_xlfn.AGGREGATE(5,6,$BR$3:$BR1989),$BR$3:$BR$2000,DD$3:DD$2000,1,1))/_xlfn.XLOOKUP($BR38,$BR$3:$BR$2000,$BR$3:$BR$2000,1,1), 1)))</f>
        <v>#N/A</v>
      </c>
      <c r="DG38" t="e">
        <f t="shared" si="51"/>
        <v>#N/A</v>
      </c>
      <c r="DH38" t="e" cm="1">
        <f t="array" ref="DH38">IFERROR(IF(OR(ISNA($A38),$AC38&lt;100,INDEX(International!X$3:X$2000,_xlfn.XMATCH(100,International!X$3:X$2000,1,1)+$BR38)=""),NA(),INDEX(International!X$3:X$2000,_xlfn.XMATCH(100,International!X$3:X$2000,1,1)+$BR38)), NA())</f>
        <v>#N/A</v>
      </c>
      <c r="DI38" t="e">
        <f t="shared" si="67"/>
        <v>#N/A</v>
      </c>
      <c r="DJ38" t="e">
        <f>IF(OR(ISNA($A38),$AC38&lt;100),NA(),IF($BR38=0,0,FLOOR((DH38-_xlfn.XLOOKUP(_xlfn.AGGREGATE(5,6,$BR$3:$BR1989),$BR$3:$BR$2000,DH$3:DH$2000,1,1))/_xlfn.XLOOKUP($BR38,$BR$3:$BR$2000,$BR$3:$BR$2000,1,1), 1)))</f>
        <v>#N/A</v>
      </c>
      <c r="DK38" t="e">
        <f t="shared" si="52"/>
        <v>#N/A</v>
      </c>
      <c r="DL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37+1,DL37+1,NA())))</f>
        <v>#N/A</v>
      </c>
      <c r="DM38" t="e" cm="1">
        <f t="array" ref="DM38">IFERROR(IF(ISNA($A38),NA(),INDEX(B$3:B$2000,_xlfn.XMATCH(Configuration!$B$12,B$3:B$2000,1,1)+$DL38)-0), NA())</f>
        <v>#N/A</v>
      </c>
      <c r="DN38" t="e" cm="1">
        <f t="array" ref="DN38">IFERROR(IF(ISNA($A38),NA(),INDEX(E$3:E$2000,_xlfn.XMATCH(Configuration!$B$12,E$3:E$2000,1,1)+$DL38)-0), NA())</f>
        <v>#N/A</v>
      </c>
      <c r="DO38" t="e" cm="1">
        <f t="array" ref="DO38">IFERROR(IF(ISNA($A38),NA(),INDEX(H$3:H$2000,_xlfn.XMATCH(Configuration!$B$12,H$3:H$2000,1,1)+$DL38)-0), NA())</f>
        <v>#N/A</v>
      </c>
      <c r="DP38" t="e" cm="1">
        <f t="array" ref="DP38">IFERROR(IF(ISNA($A38),NA(),INDEX(K$3:K$2000,_xlfn.XMATCH(Configuration!$B$12,K$3:K$2000,1,1)+$DL38)-0), NA())</f>
        <v>#N/A</v>
      </c>
      <c r="DQ38" t="e" cm="1">
        <f t="array" ref="DQ38">IFERROR(IF(ISNA($A38),NA(),INDEX(N$3:N$2000,_xlfn.XMATCH(Configuration!$B$12,N$3:N$2000,1,1)+$DL38)-0), NA())</f>
        <v>#N/A</v>
      </c>
      <c r="DR38" t="e" cm="1">
        <f t="array" ref="DR38">IFERROR(IF(ISNA($A38),NA(),INDEX(Q$3:Q$2000,_xlfn.XMATCH(Configuration!$B$12,Q$3:Q$2000,1,1)+$DL38)-0), NA())</f>
        <v>#N/A</v>
      </c>
      <c r="DS38" t="e" cm="1">
        <f t="array" ref="DS38">IFERROR(IF(ISNA($A38),NA(),INDEX(T$3:T$2000,_xlfn.XMATCH(Configuration!$B$12,T$3:T$2000,1,1)+$DL38)-0), NA())</f>
        <v>#N/A</v>
      </c>
      <c r="DT38" t="e" cm="1">
        <f t="array" ref="DT38">IFERROR(IF(ISNA($A38),NA(),INDEX(W$3:W$2000,_xlfn.XMATCH(Configuration!$B$12,W$3:W$2000,1,1)+$DL38)-0), NA())</f>
        <v>#N/A</v>
      </c>
    </row>
    <row r="39" spans="1:124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15"/>
        <v>26</v>
      </c>
      <c r="AD39">
        <f t="shared" si="16"/>
        <v>6</v>
      </c>
      <c r="AE39">
        <f t="shared" si="17"/>
        <v>2</v>
      </c>
      <c r="AF39" s="5">
        <f t="shared" si="18"/>
        <v>0</v>
      </c>
      <c r="AG39">
        <f t="shared" si="19"/>
        <v>18</v>
      </c>
      <c r="AH39">
        <f t="shared" si="20"/>
        <v>22</v>
      </c>
      <c r="AI39">
        <f t="shared" si="21"/>
        <v>2</v>
      </c>
      <c r="AJ39">
        <f t="shared" si="22"/>
        <v>0</v>
      </c>
      <c r="AK39">
        <f t="shared" si="23"/>
        <v>20</v>
      </c>
      <c r="AL39" s="2">
        <f t="shared" si="24"/>
        <v>0.25</v>
      </c>
      <c r="AM39" s="2">
        <f t="shared" si="25"/>
        <v>0.75</v>
      </c>
      <c r="AN39" s="2">
        <f t="shared" si="26"/>
        <v>0</v>
      </c>
      <c r="AO39" s="2">
        <f t="shared" si="27"/>
        <v>0.15384615384615385</v>
      </c>
      <c r="AP39" s="2">
        <f t="shared" si="28"/>
        <v>3.8461538461538464E-2</v>
      </c>
      <c r="AQ39" s="2">
        <f t="shared" si="29"/>
        <v>0.11538461538461539</v>
      </c>
      <c r="AR39" s="2">
        <f t="shared" si="30"/>
        <v>0.34615384615384615</v>
      </c>
      <c r="AS39" s="2">
        <f t="shared" si="31"/>
        <v>0</v>
      </c>
      <c r="AT39" s="2">
        <f t="shared" si="32"/>
        <v>7.6923076923076927E-2</v>
      </c>
      <c r="AU39" s="2">
        <f t="shared" si="33"/>
        <v>0.26923076923076922</v>
      </c>
      <c r="AV39" s="3">
        <f t="shared" ca="1" si="34"/>
        <v>0.2857142857142857</v>
      </c>
      <c r="AW39" s="2">
        <f t="shared" si="35"/>
        <v>0</v>
      </c>
      <c r="AX39" s="2">
        <f t="shared" si="36"/>
        <v>-1</v>
      </c>
      <c r="AY39">
        <f t="shared" si="37"/>
        <v>4</v>
      </c>
      <c r="AZ39">
        <f t="shared" si="38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9"/>
        <v>#N/A</v>
      </c>
      <c r="BS39" t="e">
        <f t="shared" si="53"/>
        <v>#N/A</v>
      </c>
      <c r="BT39" t="e">
        <f t="shared" si="54"/>
        <v>#N/A</v>
      </c>
      <c r="BU39" t="e">
        <f t="shared" si="55"/>
        <v>#N/A</v>
      </c>
      <c r="BV39" t="e">
        <f t="shared" si="56"/>
        <v>#N/A</v>
      </c>
      <c r="BW39" t="e">
        <f t="shared" si="57"/>
        <v>#N/A</v>
      </c>
      <c r="BX39" t="e">
        <f t="shared" si="40"/>
        <v>#N/A</v>
      </c>
      <c r="BY39" t="e">
        <f t="shared" si="41"/>
        <v>#N/A</v>
      </c>
      <c r="BZ39" t="e">
        <f t="shared" si="42"/>
        <v>#N/A</v>
      </c>
      <c r="CA39" t="e">
        <f t="shared" si="43"/>
        <v>#N/A</v>
      </c>
      <c r="CB39" t="e">
        <f t="shared" si="58"/>
        <v>#N/A</v>
      </c>
      <c r="CC39" t="e">
        <f t="shared" si="59"/>
        <v>#N/A</v>
      </c>
      <c r="CD39" t="e">
        <f>IF(OR(ISNA($A39),$AC39&lt;100),NA(),IF($BR39=0,0,FLOOR((CB39-_xlfn.XLOOKUP(_xlfn.AGGREGATE(5,6,$BR$3:$BR1990),$BR$3:$BR$2000,CB$3:CB$2000,1,1))/_xlfn.XLOOKUP($BR39,$BR$3:$BR$2000,$BR$3:$BR$2000,1,1), 1)))</f>
        <v>#N/A</v>
      </c>
      <c r="CE39" t="e">
        <f t="shared" si="44"/>
        <v>#N/A</v>
      </c>
      <c r="CF39" t="e" cm="1">
        <f t="array" ref="CF39">IFERROR(IF(OR(ISNA($A39),$AC39&lt;100,INDEX(International!C$3:C$2000,_xlfn.XMATCH(100,International!C$3:C$2000,1,1)+$BR39)=""),NA(),INDEX(International!C$3:C$2000,_xlfn.XMATCH(100,International!C$3:C$2000,1,1)+$BR39)), NA())</f>
        <v>#N/A</v>
      </c>
      <c r="CG39" t="e">
        <f t="shared" si="60"/>
        <v>#N/A</v>
      </c>
      <c r="CH39" t="e">
        <f>IF(OR(ISNA($A39),$AC39&lt;100),NA(),IF($BR39=0,0,FLOOR((CF39-_xlfn.XLOOKUP(_xlfn.AGGREGATE(5,6,$BR$3:$BR1990),$BR$3:$BR$2000,CF$3:CF$2000,1,1))/_xlfn.XLOOKUP($BR39,$BR$3:$BR$2000,$BR$3:$BR$2000,1,1), 1)))</f>
        <v>#N/A</v>
      </c>
      <c r="CI39" t="e">
        <f t="shared" si="45"/>
        <v>#N/A</v>
      </c>
      <c r="CJ39" t="e" cm="1">
        <f t="array" ref="CJ39">IFERROR(IF(OR(ISNA($A39),$AC39&lt;100,INDEX(International!F$3:F$2000,_xlfn.XMATCH(100,International!F$3:F$2000,1,1)+$BR39)=""),NA(),INDEX(International!F$3:F$2000,_xlfn.XMATCH(100,International!F$3:F$2000,1,1)+$BR39)), NA())</f>
        <v>#N/A</v>
      </c>
      <c r="CK39" t="e">
        <f t="shared" si="61"/>
        <v>#N/A</v>
      </c>
      <c r="CL39" t="e">
        <f>IF(OR(ISNA($A39),$AC39&lt;100),NA(),IF($BR39=0,0,FLOOR((CJ39-_xlfn.XLOOKUP(_xlfn.AGGREGATE(5,6,$BR$3:$BR1990),$BR$3:$BR$2000,CJ$3:CJ$2000,1,1))/_xlfn.XLOOKUP($BR39,$BR$3:$BR$2000,$BR$3:$BR$2000,1,1), 1)))</f>
        <v>#N/A</v>
      </c>
      <c r="CM39" t="e">
        <f t="shared" si="46"/>
        <v>#N/A</v>
      </c>
      <c r="CN39" t="e" cm="1">
        <f t="array" ref="CN39">IFERROR(IF(OR(ISNA($A39),$AC39&lt;100,INDEX(International!I$3:I$2000,_xlfn.XMATCH(100,International!I$3:I$2000,1,1)+$BR39)=""),NA(),INDEX(International!I$3:I$2000,_xlfn.XMATCH(100,International!I$3:I$2000,1,1)+$BR39)), NA())</f>
        <v>#N/A</v>
      </c>
      <c r="CO39" t="e">
        <f t="shared" si="62"/>
        <v>#N/A</v>
      </c>
      <c r="CP39" t="e">
        <f>IF(OR(ISNA($A39),$AC39&lt;100),NA(),IF($BR39=0,0,FLOOR((CN39-_xlfn.XLOOKUP(_xlfn.AGGREGATE(5,6,$BR$3:$BR1990),$BR$3:$BR$2000,CN$3:CN$2000,1,1))/_xlfn.XLOOKUP($BR39,$BR$3:$BR$2000,$BR$3:$BR$2000,1,1), 1)))</f>
        <v>#N/A</v>
      </c>
      <c r="CQ39" t="e">
        <f t="shared" si="47"/>
        <v>#N/A</v>
      </c>
      <c r="CR39" t="e" cm="1">
        <f t="array" ref="CR39">IFERROR(IF(OR(ISNA($A39),$AC39&lt;100,INDEX(International!L$3:L$2000,_xlfn.XMATCH(100,International!L$3:L$2000,1,1)+$BR39)=""),NA(),INDEX(International!L$3:L$2000,_xlfn.XMATCH(100,International!L$3:L$2000,1,1)+$BR39)), NA())</f>
        <v>#N/A</v>
      </c>
      <c r="CS39" t="e">
        <f t="shared" si="63"/>
        <v>#N/A</v>
      </c>
      <c r="CT39" t="e">
        <f>IF(OR(ISNA($A39),$AC39&lt;100),NA(),IF($BR39=0,0,FLOOR((CR39-_xlfn.XLOOKUP(_xlfn.AGGREGATE(5,6,$BR$3:$BR1990),$BR$3:$BR$2000,CR$3:CR$2000,1,1))/_xlfn.XLOOKUP($BR39,$BR$3:$BR$2000,$BR$3:$BR$2000,1,1), 1)))</f>
        <v>#N/A</v>
      </c>
      <c r="CU39" t="e">
        <f t="shared" si="48"/>
        <v>#N/A</v>
      </c>
      <c r="CV39" t="e" cm="1">
        <f t="array" ref="CV39">IFERROR(IF(OR(ISNA($A39),$AC39&lt;100,INDEX(International!O$3:O$2000,_xlfn.XMATCH(100,International!O$3:O$2000,1,1)+$BR39)=""),NA(),INDEX(International!O$3:O$2000,_xlfn.XMATCH(100,International!O$3:O$2000,1,1)+$BR39)), NA())</f>
        <v>#N/A</v>
      </c>
      <c r="CW39" t="e">
        <f t="shared" si="64"/>
        <v>#N/A</v>
      </c>
      <c r="CX39" t="e">
        <f>IF(OR(ISNA($A39),$AC39&lt;100),NA(),IF($BR39=0,0,FLOOR((CV39-_xlfn.XLOOKUP(_xlfn.AGGREGATE(5,6,$BR$3:$BR1990),$BR$3:$BR$2000,CV$3:CV$2000,1,1))/_xlfn.XLOOKUP($BR39,$BR$3:$BR$2000,$BR$3:$BR$2000,1,1), 1)))</f>
        <v>#N/A</v>
      </c>
      <c r="CY39" t="e">
        <f t="shared" si="49"/>
        <v>#N/A</v>
      </c>
      <c r="CZ39" t="e" cm="1">
        <f t="array" ref="CZ39">IFERROR(IF(OR(ISNA($A39),$AC39&lt;100,INDEX(International!R$3:R$2000,_xlfn.XMATCH(100,International!R$3:R$2000,1,1)+$BR39)=""),NA(),INDEX(International!R$3:R$2000,_xlfn.XMATCH(100,International!R$3:R$2000,1,1)+$BR39)), NA())</f>
        <v>#N/A</v>
      </c>
      <c r="DA39" t="e">
        <f t="shared" si="65"/>
        <v>#N/A</v>
      </c>
      <c r="DB39" t="e">
        <f>IF(OR(ISNA($A39),$AC39&lt;100),NA(),IF($BR39=0,0,FLOOR((CZ39-_xlfn.XLOOKUP(_xlfn.AGGREGATE(5,6,$BR$3:$BR1990),$BR$3:$BR$2000,CZ$3:CZ$2000,1,1))/_xlfn.XLOOKUP($BR39,$BR$3:$BR$2000,$BR$3:$BR$2000,1,1), 1)))</f>
        <v>#N/A</v>
      </c>
      <c r="DC39" t="e">
        <f t="shared" si="50"/>
        <v>#N/A</v>
      </c>
      <c r="DD39" t="e" cm="1">
        <f t="array" ref="DD39">IFERROR(IF(OR(ISNA($A39),$AC39&lt;100,INDEX(International!U$3:U$2000,_xlfn.XMATCH(100,International!U$3:U$2000,1,1)+$BR39)=""),NA(),INDEX(International!U$3:U$2000,_xlfn.XMATCH(100,International!U$3:U$2000,1,1)+$BR39)), NA())</f>
        <v>#N/A</v>
      </c>
      <c r="DE39" t="e">
        <f t="shared" si="66"/>
        <v>#N/A</v>
      </c>
      <c r="DF39" t="e">
        <f>IF(OR(ISNA($A39),$AC39&lt;100),NA(),IF($BR39=0,0,FLOOR((DD39-_xlfn.XLOOKUP(_xlfn.AGGREGATE(5,6,$BR$3:$BR1990),$BR$3:$BR$2000,DD$3:DD$2000,1,1))/_xlfn.XLOOKUP($BR39,$BR$3:$BR$2000,$BR$3:$BR$2000,1,1), 1)))</f>
        <v>#N/A</v>
      </c>
      <c r="DG39" t="e">
        <f t="shared" si="51"/>
        <v>#N/A</v>
      </c>
      <c r="DH39" t="e" cm="1">
        <f t="array" ref="DH39">IFERROR(IF(OR(ISNA($A39),$AC39&lt;100,INDEX(International!X$3:X$2000,_xlfn.XMATCH(100,International!X$3:X$2000,1,1)+$BR39)=""),NA(),INDEX(International!X$3:X$2000,_xlfn.XMATCH(100,International!X$3:X$2000,1,1)+$BR39)), NA())</f>
        <v>#N/A</v>
      </c>
      <c r="DI39" t="e">
        <f t="shared" si="67"/>
        <v>#N/A</v>
      </c>
      <c r="DJ39" t="e">
        <f>IF(OR(ISNA($A39),$AC39&lt;100),NA(),IF($BR39=0,0,FLOOR((DH39-_xlfn.XLOOKUP(_xlfn.AGGREGATE(5,6,$BR$3:$BR1990),$BR$3:$BR$2000,DH$3:DH$2000,1,1))/_xlfn.XLOOKUP($BR39,$BR$3:$BR$2000,$BR$3:$BR$2000,1,1), 1)))</f>
        <v>#N/A</v>
      </c>
      <c r="DK39" t="e">
        <f t="shared" si="52"/>
        <v>#N/A</v>
      </c>
      <c r="DL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38+1,DL38+1,NA())))</f>
        <v>#N/A</v>
      </c>
      <c r="DM39" t="e" cm="1">
        <f t="array" ref="DM39">IFERROR(IF(ISNA($A39),NA(),INDEX(B$3:B$2000,_xlfn.XMATCH(Configuration!$B$12,B$3:B$2000,1,1)+$DL39)-0), NA())</f>
        <v>#N/A</v>
      </c>
      <c r="DN39" t="e" cm="1">
        <f t="array" ref="DN39">IFERROR(IF(ISNA($A39),NA(),INDEX(E$3:E$2000,_xlfn.XMATCH(Configuration!$B$12,E$3:E$2000,1,1)+$DL39)-0), NA())</f>
        <v>#N/A</v>
      </c>
      <c r="DO39" t="e" cm="1">
        <f t="array" ref="DO39">IFERROR(IF(ISNA($A39),NA(),INDEX(H$3:H$2000,_xlfn.XMATCH(Configuration!$B$12,H$3:H$2000,1,1)+$DL39)-0), NA())</f>
        <v>#N/A</v>
      </c>
      <c r="DP39" t="e" cm="1">
        <f t="array" ref="DP39">IFERROR(IF(ISNA($A39),NA(),INDEX(K$3:K$2000,_xlfn.XMATCH(Configuration!$B$12,K$3:K$2000,1,1)+$DL39)-0), NA())</f>
        <v>#N/A</v>
      </c>
      <c r="DQ39" t="e" cm="1">
        <f t="array" ref="DQ39">IFERROR(IF(ISNA($A39),NA(),INDEX(N$3:N$2000,_xlfn.XMATCH(Configuration!$B$12,N$3:N$2000,1,1)+$DL39)-0), NA())</f>
        <v>#N/A</v>
      </c>
      <c r="DR39" t="e" cm="1">
        <f t="array" ref="DR39">IFERROR(IF(ISNA($A39),NA(),INDEX(Q$3:Q$2000,_xlfn.XMATCH(Configuration!$B$12,Q$3:Q$2000,1,1)+$DL39)-0), NA())</f>
        <v>#N/A</v>
      </c>
      <c r="DS39" t="e" cm="1">
        <f t="array" ref="DS39">IFERROR(IF(ISNA($A39),NA(),INDEX(T$3:T$2000,_xlfn.XMATCH(Configuration!$B$12,T$3:T$2000,1,1)+$DL39)-0), NA())</f>
        <v>#N/A</v>
      </c>
      <c r="DT39" t="e" cm="1">
        <f t="array" ref="DT39">IFERROR(IF(ISNA($A39),NA(),INDEX(W$3:W$2000,_xlfn.XMATCH(Configuration!$B$12,W$3:W$2000,1,1)+$DL39)-0), NA())</f>
        <v>#N/A</v>
      </c>
    </row>
    <row r="40" spans="1:124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15"/>
        <v>30</v>
      </c>
      <c r="AD40">
        <f t="shared" si="16"/>
        <v>13</v>
      </c>
      <c r="AE40">
        <f t="shared" si="17"/>
        <v>3</v>
      </c>
      <c r="AF40" s="5">
        <f t="shared" si="18"/>
        <v>0</v>
      </c>
      <c r="AG40">
        <f t="shared" si="19"/>
        <v>14</v>
      </c>
      <c r="AH40">
        <f t="shared" si="20"/>
        <v>24</v>
      </c>
      <c r="AI40">
        <f t="shared" si="21"/>
        <v>9</v>
      </c>
      <c r="AJ40">
        <f t="shared" si="22"/>
        <v>1</v>
      </c>
      <c r="AK40">
        <f t="shared" si="23"/>
        <v>14</v>
      </c>
      <c r="AL40" s="2">
        <f t="shared" si="24"/>
        <v>0.1875</v>
      </c>
      <c r="AM40" s="2">
        <f t="shared" si="25"/>
        <v>0.8125</v>
      </c>
      <c r="AN40" s="2">
        <f t="shared" si="26"/>
        <v>0</v>
      </c>
      <c r="AO40" s="2">
        <f t="shared" si="27"/>
        <v>0.2</v>
      </c>
      <c r="AP40" s="2">
        <f t="shared" si="28"/>
        <v>3.3333333333333333E-2</v>
      </c>
      <c r="AQ40" s="2">
        <f t="shared" si="29"/>
        <v>0.1</v>
      </c>
      <c r="AR40" s="2">
        <f t="shared" si="30"/>
        <v>0.3</v>
      </c>
      <c r="AS40" s="2">
        <f t="shared" si="31"/>
        <v>0</v>
      </c>
      <c r="AT40" s="2">
        <f t="shared" si="32"/>
        <v>6.6666666666666666E-2</v>
      </c>
      <c r="AU40" s="2">
        <f t="shared" si="33"/>
        <v>0.3</v>
      </c>
      <c r="AV40" s="3">
        <f t="shared" ca="1" si="34"/>
        <v>0.8571428571428571</v>
      </c>
      <c r="AW40" s="2">
        <f t="shared" si="35"/>
        <v>0.15384615384615385</v>
      </c>
      <c r="AX40" s="2">
        <f t="shared" si="36"/>
        <v>0</v>
      </c>
      <c r="AY40">
        <f t="shared" si="37"/>
        <v>4</v>
      </c>
      <c r="AZ40">
        <f t="shared" si="38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9"/>
        <v>#N/A</v>
      </c>
      <c r="BS40" t="e">
        <f t="shared" si="53"/>
        <v>#N/A</v>
      </c>
      <c r="BT40" t="e">
        <f t="shared" si="54"/>
        <v>#N/A</v>
      </c>
      <c r="BU40" t="e">
        <f t="shared" si="55"/>
        <v>#N/A</v>
      </c>
      <c r="BV40" t="e">
        <f t="shared" si="56"/>
        <v>#N/A</v>
      </c>
      <c r="BW40" t="e">
        <f t="shared" si="57"/>
        <v>#N/A</v>
      </c>
      <c r="BX40" t="e">
        <f t="shared" si="40"/>
        <v>#N/A</v>
      </c>
      <c r="BY40" t="e">
        <f t="shared" si="41"/>
        <v>#N/A</v>
      </c>
      <c r="BZ40" t="e">
        <f t="shared" si="42"/>
        <v>#N/A</v>
      </c>
      <c r="CA40" t="e">
        <f t="shared" si="43"/>
        <v>#N/A</v>
      </c>
      <c r="CB40" t="e">
        <f t="shared" si="58"/>
        <v>#N/A</v>
      </c>
      <c r="CC40" t="e">
        <f t="shared" si="59"/>
        <v>#N/A</v>
      </c>
      <c r="CD40" t="e">
        <f>IF(OR(ISNA($A40),$AC40&lt;100),NA(),IF($BR40=0,0,FLOOR((CB40-_xlfn.XLOOKUP(_xlfn.AGGREGATE(5,6,$BR$3:$BR1991),$BR$3:$BR$2000,CB$3:CB$2000,1,1))/_xlfn.XLOOKUP($BR40,$BR$3:$BR$2000,$BR$3:$BR$2000,1,1), 1)))</f>
        <v>#N/A</v>
      </c>
      <c r="CE40" t="e">
        <f t="shared" si="44"/>
        <v>#N/A</v>
      </c>
      <c r="CF40" t="e" cm="1">
        <f t="array" ref="CF40">IFERROR(IF(OR(ISNA($A40),$AC40&lt;100,INDEX(International!C$3:C$2000,_xlfn.XMATCH(100,International!C$3:C$2000,1,1)+$BR40)=""),NA(),INDEX(International!C$3:C$2000,_xlfn.XMATCH(100,International!C$3:C$2000,1,1)+$BR40)), NA())</f>
        <v>#N/A</v>
      </c>
      <c r="CG40" t="e">
        <f t="shared" si="60"/>
        <v>#N/A</v>
      </c>
      <c r="CH40" t="e">
        <f>IF(OR(ISNA($A40),$AC40&lt;100),NA(),IF($BR40=0,0,FLOOR((CF40-_xlfn.XLOOKUP(_xlfn.AGGREGATE(5,6,$BR$3:$BR1991),$BR$3:$BR$2000,CF$3:CF$2000,1,1))/_xlfn.XLOOKUP($BR40,$BR$3:$BR$2000,$BR$3:$BR$2000,1,1), 1)))</f>
        <v>#N/A</v>
      </c>
      <c r="CI40" t="e">
        <f t="shared" si="45"/>
        <v>#N/A</v>
      </c>
      <c r="CJ40" t="e" cm="1">
        <f t="array" ref="CJ40">IFERROR(IF(OR(ISNA($A40),$AC40&lt;100,INDEX(International!F$3:F$2000,_xlfn.XMATCH(100,International!F$3:F$2000,1,1)+$BR40)=""),NA(),INDEX(International!F$3:F$2000,_xlfn.XMATCH(100,International!F$3:F$2000,1,1)+$BR40)), NA())</f>
        <v>#N/A</v>
      </c>
      <c r="CK40" t="e">
        <f t="shared" si="61"/>
        <v>#N/A</v>
      </c>
      <c r="CL40" t="e">
        <f>IF(OR(ISNA($A40),$AC40&lt;100),NA(),IF($BR40=0,0,FLOOR((CJ40-_xlfn.XLOOKUP(_xlfn.AGGREGATE(5,6,$BR$3:$BR1991),$BR$3:$BR$2000,CJ$3:CJ$2000,1,1))/_xlfn.XLOOKUP($BR40,$BR$3:$BR$2000,$BR$3:$BR$2000,1,1), 1)))</f>
        <v>#N/A</v>
      </c>
      <c r="CM40" t="e">
        <f t="shared" si="46"/>
        <v>#N/A</v>
      </c>
      <c r="CN40" t="e" cm="1">
        <f t="array" ref="CN40">IFERROR(IF(OR(ISNA($A40),$AC40&lt;100,INDEX(International!I$3:I$2000,_xlfn.XMATCH(100,International!I$3:I$2000,1,1)+$BR40)=""),NA(),INDEX(International!I$3:I$2000,_xlfn.XMATCH(100,International!I$3:I$2000,1,1)+$BR40)), NA())</f>
        <v>#N/A</v>
      </c>
      <c r="CO40" t="e">
        <f t="shared" si="62"/>
        <v>#N/A</v>
      </c>
      <c r="CP40" t="e">
        <f>IF(OR(ISNA($A40),$AC40&lt;100),NA(),IF($BR40=0,0,FLOOR((CN40-_xlfn.XLOOKUP(_xlfn.AGGREGATE(5,6,$BR$3:$BR1991),$BR$3:$BR$2000,CN$3:CN$2000,1,1))/_xlfn.XLOOKUP($BR40,$BR$3:$BR$2000,$BR$3:$BR$2000,1,1), 1)))</f>
        <v>#N/A</v>
      </c>
      <c r="CQ40" t="e">
        <f t="shared" si="47"/>
        <v>#N/A</v>
      </c>
      <c r="CR40" t="e" cm="1">
        <f t="array" ref="CR40">IFERROR(IF(OR(ISNA($A40),$AC40&lt;100,INDEX(International!L$3:L$2000,_xlfn.XMATCH(100,International!L$3:L$2000,1,1)+$BR40)=""),NA(),INDEX(International!L$3:L$2000,_xlfn.XMATCH(100,International!L$3:L$2000,1,1)+$BR40)), NA())</f>
        <v>#N/A</v>
      </c>
      <c r="CS40" t="e">
        <f t="shared" si="63"/>
        <v>#N/A</v>
      </c>
      <c r="CT40" t="e">
        <f>IF(OR(ISNA($A40),$AC40&lt;100),NA(),IF($BR40=0,0,FLOOR((CR40-_xlfn.XLOOKUP(_xlfn.AGGREGATE(5,6,$BR$3:$BR1991),$BR$3:$BR$2000,CR$3:CR$2000,1,1))/_xlfn.XLOOKUP($BR40,$BR$3:$BR$2000,$BR$3:$BR$2000,1,1), 1)))</f>
        <v>#N/A</v>
      </c>
      <c r="CU40" t="e">
        <f t="shared" si="48"/>
        <v>#N/A</v>
      </c>
      <c r="CV40" t="e" cm="1">
        <f t="array" ref="CV40">IFERROR(IF(OR(ISNA($A40),$AC40&lt;100,INDEX(International!O$3:O$2000,_xlfn.XMATCH(100,International!O$3:O$2000,1,1)+$BR40)=""),NA(),INDEX(International!O$3:O$2000,_xlfn.XMATCH(100,International!O$3:O$2000,1,1)+$BR40)), NA())</f>
        <v>#N/A</v>
      </c>
      <c r="CW40" t="e">
        <f t="shared" si="64"/>
        <v>#N/A</v>
      </c>
      <c r="CX40" t="e">
        <f>IF(OR(ISNA($A40),$AC40&lt;100),NA(),IF($BR40=0,0,FLOOR((CV40-_xlfn.XLOOKUP(_xlfn.AGGREGATE(5,6,$BR$3:$BR1991),$BR$3:$BR$2000,CV$3:CV$2000,1,1))/_xlfn.XLOOKUP($BR40,$BR$3:$BR$2000,$BR$3:$BR$2000,1,1), 1)))</f>
        <v>#N/A</v>
      </c>
      <c r="CY40" t="e">
        <f t="shared" si="49"/>
        <v>#N/A</v>
      </c>
      <c r="CZ40" t="e" cm="1">
        <f t="array" ref="CZ40">IFERROR(IF(OR(ISNA($A40),$AC40&lt;100,INDEX(International!R$3:R$2000,_xlfn.XMATCH(100,International!R$3:R$2000,1,1)+$BR40)=""),NA(),INDEX(International!R$3:R$2000,_xlfn.XMATCH(100,International!R$3:R$2000,1,1)+$BR40)), NA())</f>
        <v>#N/A</v>
      </c>
      <c r="DA40" t="e">
        <f t="shared" si="65"/>
        <v>#N/A</v>
      </c>
      <c r="DB40" t="e">
        <f>IF(OR(ISNA($A40),$AC40&lt;100),NA(),IF($BR40=0,0,FLOOR((CZ40-_xlfn.XLOOKUP(_xlfn.AGGREGATE(5,6,$BR$3:$BR1991),$BR$3:$BR$2000,CZ$3:CZ$2000,1,1))/_xlfn.XLOOKUP($BR40,$BR$3:$BR$2000,$BR$3:$BR$2000,1,1), 1)))</f>
        <v>#N/A</v>
      </c>
      <c r="DC40" t="e">
        <f t="shared" si="50"/>
        <v>#N/A</v>
      </c>
      <c r="DD40" t="e" cm="1">
        <f t="array" ref="DD40">IFERROR(IF(OR(ISNA($A40),$AC40&lt;100,INDEX(International!U$3:U$2000,_xlfn.XMATCH(100,International!U$3:U$2000,1,1)+$BR40)=""),NA(),INDEX(International!U$3:U$2000,_xlfn.XMATCH(100,International!U$3:U$2000,1,1)+$BR40)), NA())</f>
        <v>#N/A</v>
      </c>
      <c r="DE40" t="e">
        <f t="shared" si="66"/>
        <v>#N/A</v>
      </c>
      <c r="DF40" t="e">
        <f>IF(OR(ISNA($A40),$AC40&lt;100),NA(),IF($BR40=0,0,FLOOR((DD40-_xlfn.XLOOKUP(_xlfn.AGGREGATE(5,6,$BR$3:$BR1991),$BR$3:$BR$2000,DD$3:DD$2000,1,1))/_xlfn.XLOOKUP($BR40,$BR$3:$BR$2000,$BR$3:$BR$2000,1,1), 1)))</f>
        <v>#N/A</v>
      </c>
      <c r="DG40" t="e">
        <f t="shared" si="51"/>
        <v>#N/A</v>
      </c>
      <c r="DH40" t="e" cm="1">
        <f t="array" ref="DH40">IFERROR(IF(OR(ISNA($A40),$AC40&lt;100,INDEX(International!X$3:X$2000,_xlfn.XMATCH(100,International!X$3:X$2000,1,1)+$BR40)=""),NA(),INDEX(International!X$3:X$2000,_xlfn.XMATCH(100,International!X$3:X$2000,1,1)+$BR40)), NA())</f>
        <v>#N/A</v>
      </c>
      <c r="DI40" t="e">
        <f t="shared" si="67"/>
        <v>#N/A</v>
      </c>
      <c r="DJ40" t="e">
        <f>IF(OR(ISNA($A40),$AC40&lt;100),NA(),IF($BR40=0,0,FLOOR((DH40-_xlfn.XLOOKUP(_xlfn.AGGREGATE(5,6,$BR$3:$BR1991),$BR$3:$BR$2000,DH$3:DH$2000,1,1))/_xlfn.XLOOKUP($BR40,$BR$3:$BR$2000,$BR$3:$BR$2000,1,1), 1)))</f>
        <v>#N/A</v>
      </c>
      <c r="DK40" t="e">
        <f t="shared" si="52"/>
        <v>#N/A</v>
      </c>
      <c r="DL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39+1,DL39+1,NA())))</f>
        <v>#N/A</v>
      </c>
      <c r="DM40" t="e" cm="1">
        <f t="array" ref="DM40">IFERROR(IF(ISNA($A40),NA(),INDEX(B$3:B$2000,_xlfn.XMATCH(Configuration!$B$12,B$3:B$2000,1,1)+$DL40)-0), NA())</f>
        <v>#N/A</v>
      </c>
      <c r="DN40" t="e" cm="1">
        <f t="array" ref="DN40">IFERROR(IF(ISNA($A40),NA(),INDEX(E$3:E$2000,_xlfn.XMATCH(Configuration!$B$12,E$3:E$2000,1,1)+$DL40)-0), NA())</f>
        <v>#N/A</v>
      </c>
      <c r="DO40" t="e" cm="1">
        <f t="array" ref="DO40">IFERROR(IF(ISNA($A40),NA(),INDEX(H$3:H$2000,_xlfn.XMATCH(Configuration!$B$12,H$3:H$2000,1,1)+$DL40)-0), NA())</f>
        <v>#N/A</v>
      </c>
      <c r="DP40" t="e" cm="1">
        <f t="array" ref="DP40">IFERROR(IF(ISNA($A40),NA(),INDEX(K$3:K$2000,_xlfn.XMATCH(Configuration!$B$12,K$3:K$2000,1,1)+$DL40)-0), NA())</f>
        <v>#N/A</v>
      </c>
      <c r="DQ40" t="e" cm="1">
        <f t="array" ref="DQ40">IFERROR(IF(ISNA($A40),NA(),INDEX(N$3:N$2000,_xlfn.XMATCH(Configuration!$B$12,N$3:N$2000,1,1)+$DL40)-0), NA())</f>
        <v>#N/A</v>
      </c>
      <c r="DR40" t="e" cm="1">
        <f t="array" ref="DR40">IFERROR(IF(ISNA($A40),NA(),INDEX(Q$3:Q$2000,_xlfn.XMATCH(Configuration!$B$12,Q$3:Q$2000,1,1)+$DL40)-0), NA())</f>
        <v>#N/A</v>
      </c>
      <c r="DS40" t="e" cm="1">
        <f t="array" ref="DS40">IFERROR(IF(ISNA($A40),NA(),INDEX(T$3:T$2000,_xlfn.XMATCH(Configuration!$B$12,T$3:T$2000,1,1)+$DL40)-0), NA())</f>
        <v>#N/A</v>
      </c>
      <c r="DT40" t="e" cm="1">
        <f t="array" ref="DT40">IFERROR(IF(ISNA($A40),NA(),INDEX(W$3:W$2000,_xlfn.XMATCH(Configuration!$B$12,W$3:W$2000,1,1)+$DL40)-0), NA())</f>
        <v>#N/A</v>
      </c>
    </row>
    <row r="41" spans="1:124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15"/>
        <v>34</v>
      </c>
      <c r="AD41">
        <f t="shared" si="16"/>
        <v>13</v>
      </c>
      <c r="AE41">
        <f t="shared" si="17"/>
        <v>3</v>
      </c>
      <c r="AF41" s="5">
        <f t="shared" si="18"/>
        <v>1</v>
      </c>
      <c r="AG41">
        <f t="shared" si="19"/>
        <v>18</v>
      </c>
      <c r="AH41">
        <f t="shared" si="20"/>
        <v>25</v>
      </c>
      <c r="AI41">
        <f t="shared" si="21"/>
        <v>9</v>
      </c>
      <c r="AJ41">
        <f t="shared" si="22"/>
        <v>1</v>
      </c>
      <c r="AK41">
        <f t="shared" si="23"/>
        <v>15</v>
      </c>
      <c r="AL41" s="2">
        <f t="shared" si="24"/>
        <v>0.1875</v>
      </c>
      <c r="AM41" s="2">
        <f t="shared" si="25"/>
        <v>0.8125</v>
      </c>
      <c r="AN41" s="2">
        <f t="shared" si="26"/>
        <v>0</v>
      </c>
      <c r="AO41" s="2">
        <f t="shared" si="27"/>
        <v>0.26470588235294118</v>
      </c>
      <c r="AP41" s="2">
        <f t="shared" si="28"/>
        <v>2.9411764705882353E-2</v>
      </c>
      <c r="AQ41" s="2">
        <f t="shared" si="29"/>
        <v>8.8235294117647065E-2</v>
      </c>
      <c r="AR41" s="2">
        <f t="shared" si="30"/>
        <v>0.26470588235294118</v>
      </c>
      <c r="AS41" s="2">
        <f t="shared" si="31"/>
        <v>2.9411764705882353E-2</v>
      </c>
      <c r="AT41" s="2">
        <f t="shared" si="32"/>
        <v>5.8823529411764705E-2</v>
      </c>
      <c r="AU41" s="2">
        <f t="shared" si="33"/>
        <v>0.26470588235294118</v>
      </c>
      <c r="AV41" s="3">
        <f t="shared" ca="1" si="34"/>
        <v>1.4285714285714286</v>
      </c>
      <c r="AW41" s="2">
        <f t="shared" si="35"/>
        <v>0.13333333333333333</v>
      </c>
      <c r="AX41" s="2">
        <f t="shared" si="36"/>
        <v>0</v>
      </c>
      <c r="AY41">
        <f t="shared" si="37"/>
        <v>5</v>
      </c>
      <c r="AZ41">
        <f t="shared" si="38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9"/>
        <v>#N/A</v>
      </c>
      <c r="BS41" t="e">
        <f t="shared" si="53"/>
        <v>#N/A</v>
      </c>
      <c r="BT41" t="e">
        <f t="shared" si="54"/>
        <v>#N/A</v>
      </c>
      <c r="BU41" t="e">
        <f t="shared" si="55"/>
        <v>#N/A</v>
      </c>
      <c r="BV41" t="e">
        <f t="shared" si="56"/>
        <v>#N/A</v>
      </c>
      <c r="BW41" t="e">
        <f t="shared" si="57"/>
        <v>#N/A</v>
      </c>
      <c r="BX41" t="e">
        <f t="shared" si="40"/>
        <v>#N/A</v>
      </c>
      <c r="BY41" t="e">
        <f t="shared" si="41"/>
        <v>#N/A</v>
      </c>
      <c r="BZ41" t="e">
        <f t="shared" si="42"/>
        <v>#N/A</v>
      </c>
      <c r="CA41" t="e">
        <f t="shared" si="43"/>
        <v>#N/A</v>
      </c>
      <c r="CB41" t="e">
        <f t="shared" si="58"/>
        <v>#N/A</v>
      </c>
      <c r="CC41" t="e">
        <f t="shared" si="59"/>
        <v>#N/A</v>
      </c>
      <c r="CD41" t="e">
        <f>IF(OR(ISNA($A41),$AC41&lt;100),NA(),IF($BR41=0,0,FLOOR((CB41-_xlfn.XLOOKUP(_xlfn.AGGREGATE(5,6,$BR$3:$BR1992),$BR$3:$BR$2000,CB$3:CB$2000,1,1))/_xlfn.XLOOKUP($BR41,$BR$3:$BR$2000,$BR$3:$BR$2000,1,1), 1)))</f>
        <v>#N/A</v>
      </c>
      <c r="CE41" t="e">
        <f t="shared" si="44"/>
        <v>#N/A</v>
      </c>
      <c r="CF41" t="e" cm="1">
        <f t="array" ref="CF41">IFERROR(IF(OR(ISNA($A41),$AC41&lt;100,INDEX(International!C$3:C$2000,_xlfn.XMATCH(100,International!C$3:C$2000,1,1)+$BR41)=""),NA(),INDEX(International!C$3:C$2000,_xlfn.XMATCH(100,International!C$3:C$2000,1,1)+$BR41)), NA())</f>
        <v>#N/A</v>
      </c>
      <c r="CG41" t="e">
        <f t="shared" si="60"/>
        <v>#N/A</v>
      </c>
      <c r="CH41" t="e">
        <f>IF(OR(ISNA($A41),$AC41&lt;100),NA(),IF($BR41=0,0,FLOOR((CF41-_xlfn.XLOOKUP(_xlfn.AGGREGATE(5,6,$BR$3:$BR1992),$BR$3:$BR$2000,CF$3:CF$2000,1,1))/_xlfn.XLOOKUP($BR41,$BR$3:$BR$2000,$BR$3:$BR$2000,1,1), 1)))</f>
        <v>#N/A</v>
      </c>
      <c r="CI41" t="e">
        <f t="shared" si="45"/>
        <v>#N/A</v>
      </c>
      <c r="CJ41" t="e" cm="1">
        <f t="array" ref="CJ41">IFERROR(IF(OR(ISNA($A41),$AC41&lt;100,INDEX(International!F$3:F$2000,_xlfn.XMATCH(100,International!F$3:F$2000,1,1)+$BR41)=""),NA(),INDEX(International!F$3:F$2000,_xlfn.XMATCH(100,International!F$3:F$2000,1,1)+$BR41)), NA())</f>
        <v>#N/A</v>
      </c>
      <c r="CK41" t="e">
        <f t="shared" si="61"/>
        <v>#N/A</v>
      </c>
      <c r="CL41" t="e">
        <f>IF(OR(ISNA($A41),$AC41&lt;100),NA(),IF($BR41=0,0,FLOOR((CJ41-_xlfn.XLOOKUP(_xlfn.AGGREGATE(5,6,$BR$3:$BR1992),$BR$3:$BR$2000,CJ$3:CJ$2000,1,1))/_xlfn.XLOOKUP($BR41,$BR$3:$BR$2000,$BR$3:$BR$2000,1,1), 1)))</f>
        <v>#N/A</v>
      </c>
      <c r="CM41" t="e">
        <f t="shared" si="46"/>
        <v>#N/A</v>
      </c>
      <c r="CN41" t="e" cm="1">
        <f t="array" ref="CN41">IFERROR(IF(OR(ISNA($A41),$AC41&lt;100,INDEX(International!I$3:I$2000,_xlfn.XMATCH(100,International!I$3:I$2000,1,1)+$BR41)=""),NA(),INDEX(International!I$3:I$2000,_xlfn.XMATCH(100,International!I$3:I$2000,1,1)+$BR41)), NA())</f>
        <v>#N/A</v>
      </c>
      <c r="CO41" t="e">
        <f t="shared" si="62"/>
        <v>#N/A</v>
      </c>
      <c r="CP41" t="e">
        <f>IF(OR(ISNA($A41),$AC41&lt;100),NA(),IF($BR41=0,0,FLOOR((CN41-_xlfn.XLOOKUP(_xlfn.AGGREGATE(5,6,$BR$3:$BR1992),$BR$3:$BR$2000,CN$3:CN$2000,1,1))/_xlfn.XLOOKUP($BR41,$BR$3:$BR$2000,$BR$3:$BR$2000,1,1), 1)))</f>
        <v>#N/A</v>
      </c>
      <c r="CQ41" t="e">
        <f t="shared" si="47"/>
        <v>#N/A</v>
      </c>
      <c r="CR41" t="e" cm="1">
        <f t="array" ref="CR41">IFERROR(IF(OR(ISNA($A41),$AC41&lt;100,INDEX(International!L$3:L$2000,_xlfn.XMATCH(100,International!L$3:L$2000,1,1)+$BR41)=""),NA(),INDEX(International!L$3:L$2000,_xlfn.XMATCH(100,International!L$3:L$2000,1,1)+$BR41)), NA())</f>
        <v>#N/A</v>
      </c>
      <c r="CS41" t="e">
        <f t="shared" si="63"/>
        <v>#N/A</v>
      </c>
      <c r="CT41" t="e">
        <f>IF(OR(ISNA($A41),$AC41&lt;100),NA(),IF($BR41=0,0,FLOOR((CR41-_xlfn.XLOOKUP(_xlfn.AGGREGATE(5,6,$BR$3:$BR1992),$BR$3:$BR$2000,CR$3:CR$2000,1,1))/_xlfn.XLOOKUP($BR41,$BR$3:$BR$2000,$BR$3:$BR$2000,1,1), 1)))</f>
        <v>#N/A</v>
      </c>
      <c r="CU41" t="e">
        <f t="shared" si="48"/>
        <v>#N/A</v>
      </c>
      <c r="CV41" t="e" cm="1">
        <f t="array" ref="CV41">IFERROR(IF(OR(ISNA($A41),$AC41&lt;100,INDEX(International!O$3:O$2000,_xlfn.XMATCH(100,International!O$3:O$2000,1,1)+$BR41)=""),NA(),INDEX(International!O$3:O$2000,_xlfn.XMATCH(100,International!O$3:O$2000,1,1)+$BR41)), NA())</f>
        <v>#N/A</v>
      </c>
      <c r="CW41" t="e">
        <f t="shared" si="64"/>
        <v>#N/A</v>
      </c>
      <c r="CX41" t="e">
        <f>IF(OR(ISNA($A41),$AC41&lt;100),NA(),IF($BR41=0,0,FLOOR((CV41-_xlfn.XLOOKUP(_xlfn.AGGREGATE(5,6,$BR$3:$BR1992),$BR$3:$BR$2000,CV$3:CV$2000,1,1))/_xlfn.XLOOKUP($BR41,$BR$3:$BR$2000,$BR$3:$BR$2000,1,1), 1)))</f>
        <v>#N/A</v>
      </c>
      <c r="CY41" t="e">
        <f t="shared" si="49"/>
        <v>#N/A</v>
      </c>
      <c r="CZ41" t="e" cm="1">
        <f t="array" ref="CZ41">IFERROR(IF(OR(ISNA($A41),$AC41&lt;100,INDEX(International!R$3:R$2000,_xlfn.XMATCH(100,International!R$3:R$2000,1,1)+$BR41)=""),NA(),INDEX(International!R$3:R$2000,_xlfn.XMATCH(100,International!R$3:R$2000,1,1)+$BR41)), NA())</f>
        <v>#N/A</v>
      </c>
      <c r="DA41" t="e">
        <f t="shared" si="65"/>
        <v>#N/A</v>
      </c>
      <c r="DB41" t="e">
        <f>IF(OR(ISNA($A41),$AC41&lt;100),NA(),IF($BR41=0,0,FLOOR((CZ41-_xlfn.XLOOKUP(_xlfn.AGGREGATE(5,6,$BR$3:$BR1992),$BR$3:$BR$2000,CZ$3:CZ$2000,1,1))/_xlfn.XLOOKUP($BR41,$BR$3:$BR$2000,$BR$3:$BR$2000,1,1), 1)))</f>
        <v>#N/A</v>
      </c>
      <c r="DC41" t="e">
        <f t="shared" si="50"/>
        <v>#N/A</v>
      </c>
      <c r="DD41" t="e" cm="1">
        <f t="array" ref="DD41">IFERROR(IF(OR(ISNA($A41),$AC41&lt;100,INDEX(International!U$3:U$2000,_xlfn.XMATCH(100,International!U$3:U$2000,1,1)+$BR41)=""),NA(),INDEX(International!U$3:U$2000,_xlfn.XMATCH(100,International!U$3:U$2000,1,1)+$BR41)), NA())</f>
        <v>#N/A</v>
      </c>
      <c r="DE41" t="e">
        <f t="shared" si="66"/>
        <v>#N/A</v>
      </c>
      <c r="DF41" t="e">
        <f>IF(OR(ISNA($A41),$AC41&lt;100),NA(),IF($BR41=0,0,FLOOR((DD41-_xlfn.XLOOKUP(_xlfn.AGGREGATE(5,6,$BR$3:$BR1992),$BR$3:$BR$2000,DD$3:DD$2000,1,1))/_xlfn.XLOOKUP($BR41,$BR$3:$BR$2000,$BR$3:$BR$2000,1,1), 1)))</f>
        <v>#N/A</v>
      </c>
      <c r="DG41" t="e">
        <f t="shared" si="51"/>
        <v>#N/A</v>
      </c>
      <c r="DH41" t="e" cm="1">
        <f t="array" ref="DH41">IFERROR(IF(OR(ISNA($A41),$AC41&lt;100,INDEX(International!X$3:X$2000,_xlfn.XMATCH(100,International!X$3:X$2000,1,1)+$BR41)=""),NA(),INDEX(International!X$3:X$2000,_xlfn.XMATCH(100,International!X$3:X$2000,1,1)+$BR41)), NA())</f>
        <v>#N/A</v>
      </c>
      <c r="DI41" t="e">
        <f t="shared" si="67"/>
        <v>#N/A</v>
      </c>
      <c r="DJ41" t="e">
        <f>IF(OR(ISNA($A41),$AC41&lt;100),NA(),IF($BR41=0,0,FLOOR((DH41-_xlfn.XLOOKUP(_xlfn.AGGREGATE(5,6,$BR$3:$BR1992),$BR$3:$BR$2000,DH$3:DH$2000,1,1))/_xlfn.XLOOKUP($BR41,$BR$3:$BR$2000,$BR$3:$BR$2000,1,1), 1)))</f>
        <v>#N/A</v>
      </c>
      <c r="DK41" t="e">
        <f t="shared" si="52"/>
        <v>#N/A</v>
      </c>
      <c r="DL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40+1,DL40+1,NA())))</f>
        <v>#N/A</v>
      </c>
      <c r="DM41" t="e" cm="1">
        <f t="array" ref="DM41">IFERROR(IF(ISNA($A41),NA(),INDEX(B$3:B$2000,_xlfn.XMATCH(Configuration!$B$12,B$3:B$2000,1,1)+$DL41)-0), NA())</f>
        <v>#N/A</v>
      </c>
      <c r="DN41" t="e" cm="1">
        <f t="array" ref="DN41">IFERROR(IF(ISNA($A41),NA(),INDEX(E$3:E$2000,_xlfn.XMATCH(Configuration!$B$12,E$3:E$2000,1,1)+$DL41)-0), NA())</f>
        <v>#N/A</v>
      </c>
      <c r="DO41" t="e" cm="1">
        <f t="array" ref="DO41">IFERROR(IF(ISNA($A41),NA(),INDEX(H$3:H$2000,_xlfn.XMATCH(Configuration!$B$12,H$3:H$2000,1,1)+$DL41)-0), NA())</f>
        <v>#N/A</v>
      </c>
      <c r="DP41" t="e" cm="1">
        <f t="array" ref="DP41">IFERROR(IF(ISNA($A41),NA(),INDEX(K$3:K$2000,_xlfn.XMATCH(Configuration!$B$12,K$3:K$2000,1,1)+$DL41)-0), NA())</f>
        <v>#N/A</v>
      </c>
      <c r="DQ41" t="e" cm="1">
        <f t="array" ref="DQ41">IFERROR(IF(ISNA($A41),NA(),INDEX(N$3:N$2000,_xlfn.XMATCH(Configuration!$B$12,N$3:N$2000,1,1)+$DL41)-0), NA())</f>
        <v>#N/A</v>
      </c>
      <c r="DR41" t="e" cm="1">
        <f t="array" ref="DR41">IFERROR(IF(ISNA($A41),NA(),INDEX(Q$3:Q$2000,_xlfn.XMATCH(Configuration!$B$12,Q$3:Q$2000,1,1)+$DL41)-0), NA())</f>
        <v>#N/A</v>
      </c>
      <c r="DS41" t="e" cm="1">
        <f t="array" ref="DS41">IFERROR(IF(ISNA($A41),NA(),INDEX(T$3:T$2000,_xlfn.XMATCH(Configuration!$B$12,T$3:T$2000,1,1)+$DL41)-0), NA())</f>
        <v>#N/A</v>
      </c>
      <c r="DT41" t="e" cm="1">
        <f t="array" ref="DT41">IFERROR(IF(ISNA($A41),NA(),INDEX(W$3:W$2000,_xlfn.XMATCH(Configuration!$B$12,W$3:W$2000,1,1)+$DL41)-0), NA())</f>
        <v>#N/A</v>
      </c>
    </row>
    <row r="42" spans="1:124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15"/>
        <v>42</v>
      </c>
      <c r="AD42">
        <f t="shared" si="16"/>
        <v>22</v>
      </c>
      <c r="AE42">
        <f t="shared" si="17"/>
        <v>3</v>
      </c>
      <c r="AF42" s="5">
        <f t="shared" si="18"/>
        <v>2</v>
      </c>
      <c r="AG42">
        <f t="shared" si="19"/>
        <v>17</v>
      </c>
      <c r="AH42">
        <f t="shared" si="20"/>
        <v>27</v>
      </c>
      <c r="AI42">
        <f t="shared" si="21"/>
        <v>18</v>
      </c>
      <c r="AJ42">
        <f t="shared" si="22"/>
        <v>1</v>
      </c>
      <c r="AK42">
        <f t="shared" si="23"/>
        <v>8</v>
      </c>
      <c r="AL42" s="2">
        <f t="shared" si="24"/>
        <v>0.12</v>
      </c>
      <c r="AM42" s="2">
        <f t="shared" si="25"/>
        <v>0.88</v>
      </c>
      <c r="AN42" s="2">
        <f t="shared" si="26"/>
        <v>0</v>
      </c>
      <c r="AO42" s="2">
        <f t="shared" si="27"/>
        <v>0.35714285714285715</v>
      </c>
      <c r="AP42" s="2">
        <f t="shared" si="28"/>
        <v>2.3809523809523808E-2</v>
      </c>
      <c r="AQ42" s="2">
        <f t="shared" si="29"/>
        <v>7.1428571428571425E-2</v>
      </c>
      <c r="AR42" s="2">
        <f t="shared" si="30"/>
        <v>0.23809523809523808</v>
      </c>
      <c r="AS42" s="2">
        <f t="shared" si="31"/>
        <v>2.3809523809523808E-2</v>
      </c>
      <c r="AT42" s="2">
        <f t="shared" si="32"/>
        <v>4.7619047619047616E-2</v>
      </c>
      <c r="AU42" s="2">
        <f t="shared" si="33"/>
        <v>0.23809523809523808</v>
      </c>
      <c r="AV42" s="3">
        <f t="shared" ca="1" si="34"/>
        <v>2.5714285714285716</v>
      </c>
      <c r="AW42" s="2">
        <f t="shared" si="35"/>
        <v>0.23529411764705882</v>
      </c>
      <c r="AX42" s="2">
        <f t="shared" si="36"/>
        <v>1</v>
      </c>
      <c r="AY42">
        <f t="shared" si="37"/>
        <v>6</v>
      </c>
      <c r="AZ42">
        <f t="shared" si="38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9"/>
        <v>#N/A</v>
      </c>
      <c r="BS42" t="e">
        <f t="shared" si="53"/>
        <v>#N/A</v>
      </c>
      <c r="BT42" t="e">
        <f t="shared" si="54"/>
        <v>#N/A</v>
      </c>
      <c r="BU42" t="e">
        <f t="shared" si="55"/>
        <v>#N/A</v>
      </c>
      <c r="BV42" t="e">
        <f t="shared" si="56"/>
        <v>#N/A</v>
      </c>
      <c r="BW42" t="e">
        <f t="shared" si="57"/>
        <v>#N/A</v>
      </c>
      <c r="BX42" t="e">
        <f t="shared" si="40"/>
        <v>#N/A</v>
      </c>
      <c r="BY42" t="e">
        <f t="shared" si="41"/>
        <v>#N/A</v>
      </c>
      <c r="BZ42" t="e">
        <f t="shared" si="42"/>
        <v>#N/A</v>
      </c>
      <c r="CA42" t="e">
        <f t="shared" si="43"/>
        <v>#N/A</v>
      </c>
      <c r="CB42" t="e">
        <f t="shared" si="58"/>
        <v>#N/A</v>
      </c>
      <c r="CC42" t="e">
        <f t="shared" si="59"/>
        <v>#N/A</v>
      </c>
      <c r="CD42" t="e">
        <f>IF(OR(ISNA($A42),$AC42&lt;100),NA(),IF($BR42=0,0,FLOOR((CB42-_xlfn.XLOOKUP(_xlfn.AGGREGATE(5,6,$BR$3:$BR1993),$BR$3:$BR$2000,CB$3:CB$2000,1,1))/_xlfn.XLOOKUP($BR42,$BR$3:$BR$2000,$BR$3:$BR$2000,1,1), 1)))</f>
        <v>#N/A</v>
      </c>
      <c r="CE42" t="e">
        <f t="shared" si="44"/>
        <v>#N/A</v>
      </c>
      <c r="CF42" t="e" cm="1">
        <f t="array" ref="CF42">IFERROR(IF(OR(ISNA($A42),$AC42&lt;100,INDEX(International!C$3:C$2000,_xlfn.XMATCH(100,International!C$3:C$2000,1,1)+$BR42)=""),NA(),INDEX(International!C$3:C$2000,_xlfn.XMATCH(100,International!C$3:C$2000,1,1)+$BR42)), NA())</f>
        <v>#N/A</v>
      </c>
      <c r="CG42" t="e">
        <f t="shared" si="60"/>
        <v>#N/A</v>
      </c>
      <c r="CH42" t="e">
        <f>IF(OR(ISNA($A42),$AC42&lt;100),NA(),IF($BR42=0,0,FLOOR((CF42-_xlfn.XLOOKUP(_xlfn.AGGREGATE(5,6,$BR$3:$BR1993),$BR$3:$BR$2000,CF$3:CF$2000,1,1))/_xlfn.XLOOKUP($BR42,$BR$3:$BR$2000,$BR$3:$BR$2000,1,1), 1)))</f>
        <v>#N/A</v>
      </c>
      <c r="CI42" t="e">
        <f t="shared" si="45"/>
        <v>#N/A</v>
      </c>
      <c r="CJ42" t="e" cm="1">
        <f t="array" ref="CJ42">IFERROR(IF(OR(ISNA($A42),$AC42&lt;100,INDEX(International!F$3:F$2000,_xlfn.XMATCH(100,International!F$3:F$2000,1,1)+$BR42)=""),NA(),INDEX(International!F$3:F$2000,_xlfn.XMATCH(100,International!F$3:F$2000,1,1)+$BR42)), NA())</f>
        <v>#N/A</v>
      </c>
      <c r="CK42" t="e">
        <f t="shared" si="61"/>
        <v>#N/A</v>
      </c>
      <c r="CL42" t="e">
        <f>IF(OR(ISNA($A42),$AC42&lt;100),NA(),IF($BR42=0,0,FLOOR((CJ42-_xlfn.XLOOKUP(_xlfn.AGGREGATE(5,6,$BR$3:$BR1993),$BR$3:$BR$2000,CJ$3:CJ$2000,1,1))/_xlfn.XLOOKUP($BR42,$BR$3:$BR$2000,$BR$3:$BR$2000,1,1), 1)))</f>
        <v>#N/A</v>
      </c>
      <c r="CM42" t="e">
        <f t="shared" si="46"/>
        <v>#N/A</v>
      </c>
      <c r="CN42" t="e" cm="1">
        <f t="array" ref="CN42">IFERROR(IF(OR(ISNA($A42),$AC42&lt;100,INDEX(International!I$3:I$2000,_xlfn.XMATCH(100,International!I$3:I$2000,1,1)+$BR42)=""),NA(),INDEX(International!I$3:I$2000,_xlfn.XMATCH(100,International!I$3:I$2000,1,1)+$BR42)), NA())</f>
        <v>#N/A</v>
      </c>
      <c r="CO42" t="e">
        <f t="shared" si="62"/>
        <v>#N/A</v>
      </c>
      <c r="CP42" t="e">
        <f>IF(OR(ISNA($A42),$AC42&lt;100),NA(),IF($BR42=0,0,FLOOR((CN42-_xlfn.XLOOKUP(_xlfn.AGGREGATE(5,6,$BR$3:$BR1993),$BR$3:$BR$2000,CN$3:CN$2000,1,1))/_xlfn.XLOOKUP($BR42,$BR$3:$BR$2000,$BR$3:$BR$2000,1,1), 1)))</f>
        <v>#N/A</v>
      </c>
      <c r="CQ42" t="e">
        <f t="shared" si="47"/>
        <v>#N/A</v>
      </c>
      <c r="CR42" t="e" cm="1">
        <f t="array" ref="CR42">IFERROR(IF(OR(ISNA($A42),$AC42&lt;100,INDEX(International!L$3:L$2000,_xlfn.XMATCH(100,International!L$3:L$2000,1,1)+$BR42)=""),NA(),INDEX(International!L$3:L$2000,_xlfn.XMATCH(100,International!L$3:L$2000,1,1)+$BR42)), NA())</f>
        <v>#N/A</v>
      </c>
      <c r="CS42" t="e">
        <f t="shared" si="63"/>
        <v>#N/A</v>
      </c>
      <c r="CT42" t="e">
        <f>IF(OR(ISNA($A42),$AC42&lt;100),NA(),IF($BR42=0,0,FLOOR((CR42-_xlfn.XLOOKUP(_xlfn.AGGREGATE(5,6,$BR$3:$BR1993),$BR$3:$BR$2000,CR$3:CR$2000,1,1))/_xlfn.XLOOKUP($BR42,$BR$3:$BR$2000,$BR$3:$BR$2000,1,1), 1)))</f>
        <v>#N/A</v>
      </c>
      <c r="CU42" t="e">
        <f t="shared" si="48"/>
        <v>#N/A</v>
      </c>
      <c r="CV42" t="e" cm="1">
        <f t="array" ref="CV42">IFERROR(IF(OR(ISNA($A42),$AC42&lt;100,INDEX(International!O$3:O$2000,_xlfn.XMATCH(100,International!O$3:O$2000,1,1)+$BR42)=""),NA(),INDEX(International!O$3:O$2000,_xlfn.XMATCH(100,International!O$3:O$2000,1,1)+$BR42)), NA())</f>
        <v>#N/A</v>
      </c>
      <c r="CW42" t="e">
        <f t="shared" si="64"/>
        <v>#N/A</v>
      </c>
      <c r="CX42" t="e">
        <f>IF(OR(ISNA($A42),$AC42&lt;100),NA(),IF($BR42=0,0,FLOOR((CV42-_xlfn.XLOOKUP(_xlfn.AGGREGATE(5,6,$BR$3:$BR1993),$BR$3:$BR$2000,CV$3:CV$2000,1,1))/_xlfn.XLOOKUP($BR42,$BR$3:$BR$2000,$BR$3:$BR$2000,1,1), 1)))</f>
        <v>#N/A</v>
      </c>
      <c r="CY42" t="e">
        <f t="shared" si="49"/>
        <v>#N/A</v>
      </c>
      <c r="CZ42" t="e" cm="1">
        <f t="array" ref="CZ42">IFERROR(IF(OR(ISNA($A42),$AC42&lt;100,INDEX(International!R$3:R$2000,_xlfn.XMATCH(100,International!R$3:R$2000,1,1)+$BR42)=""),NA(),INDEX(International!R$3:R$2000,_xlfn.XMATCH(100,International!R$3:R$2000,1,1)+$BR42)), NA())</f>
        <v>#N/A</v>
      </c>
      <c r="DA42" t="e">
        <f t="shared" si="65"/>
        <v>#N/A</v>
      </c>
      <c r="DB42" t="e">
        <f>IF(OR(ISNA($A42),$AC42&lt;100),NA(),IF($BR42=0,0,FLOOR((CZ42-_xlfn.XLOOKUP(_xlfn.AGGREGATE(5,6,$BR$3:$BR1993),$BR$3:$BR$2000,CZ$3:CZ$2000,1,1))/_xlfn.XLOOKUP($BR42,$BR$3:$BR$2000,$BR$3:$BR$2000,1,1), 1)))</f>
        <v>#N/A</v>
      </c>
      <c r="DC42" t="e">
        <f t="shared" si="50"/>
        <v>#N/A</v>
      </c>
      <c r="DD42" t="e" cm="1">
        <f t="array" ref="DD42">IFERROR(IF(OR(ISNA($A42),$AC42&lt;100,INDEX(International!U$3:U$2000,_xlfn.XMATCH(100,International!U$3:U$2000,1,1)+$BR42)=""),NA(),INDEX(International!U$3:U$2000,_xlfn.XMATCH(100,International!U$3:U$2000,1,1)+$BR42)), NA())</f>
        <v>#N/A</v>
      </c>
      <c r="DE42" t="e">
        <f t="shared" si="66"/>
        <v>#N/A</v>
      </c>
      <c r="DF42" t="e">
        <f>IF(OR(ISNA($A42),$AC42&lt;100),NA(),IF($BR42=0,0,FLOOR((DD42-_xlfn.XLOOKUP(_xlfn.AGGREGATE(5,6,$BR$3:$BR1993),$BR$3:$BR$2000,DD$3:DD$2000,1,1))/_xlfn.XLOOKUP($BR42,$BR$3:$BR$2000,$BR$3:$BR$2000,1,1), 1)))</f>
        <v>#N/A</v>
      </c>
      <c r="DG42" t="e">
        <f t="shared" si="51"/>
        <v>#N/A</v>
      </c>
      <c r="DH42" t="e" cm="1">
        <f t="array" ref="DH42">IFERROR(IF(OR(ISNA($A42),$AC42&lt;100,INDEX(International!X$3:X$2000,_xlfn.XMATCH(100,International!X$3:X$2000,1,1)+$BR42)=""),NA(),INDEX(International!X$3:X$2000,_xlfn.XMATCH(100,International!X$3:X$2000,1,1)+$BR42)), NA())</f>
        <v>#N/A</v>
      </c>
      <c r="DI42" t="e">
        <f t="shared" si="67"/>
        <v>#N/A</v>
      </c>
      <c r="DJ42" t="e">
        <f>IF(OR(ISNA($A42),$AC42&lt;100),NA(),IF($BR42=0,0,FLOOR((DH42-_xlfn.XLOOKUP(_xlfn.AGGREGATE(5,6,$BR$3:$BR1993),$BR$3:$BR$2000,DH$3:DH$2000,1,1))/_xlfn.XLOOKUP($BR42,$BR$3:$BR$2000,$BR$3:$BR$2000,1,1), 1)))</f>
        <v>#N/A</v>
      </c>
      <c r="DK42" t="e">
        <f t="shared" si="52"/>
        <v>#N/A</v>
      </c>
      <c r="DL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41+1,DL41+1,NA())))</f>
        <v>#N/A</v>
      </c>
      <c r="DM42" t="e" cm="1">
        <f t="array" ref="DM42">IFERROR(IF(ISNA($A42),NA(),INDEX(B$3:B$2000,_xlfn.XMATCH(Configuration!$B$12,B$3:B$2000,1,1)+$DL42)-0), NA())</f>
        <v>#N/A</v>
      </c>
      <c r="DN42" t="e" cm="1">
        <f t="array" ref="DN42">IFERROR(IF(ISNA($A42),NA(),INDEX(E$3:E$2000,_xlfn.XMATCH(Configuration!$B$12,E$3:E$2000,1,1)+$DL42)-0), NA())</f>
        <v>#N/A</v>
      </c>
      <c r="DO42" t="e" cm="1">
        <f t="array" ref="DO42">IFERROR(IF(ISNA($A42),NA(),INDEX(H$3:H$2000,_xlfn.XMATCH(Configuration!$B$12,H$3:H$2000,1,1)+$DL42)-0), NA())</f>
        <v>#N/A</v>
      </c>
      <c r="DP42" t="e" cm="1">
        <f t="array" ref="DP42">IFERROR(IF(ISNA($A42),NA(),INDEX(K$3:K$2000,_xlfn.XMATCH(Configuration!$B$12,K$3:K$2000,1,1)+$DL42)-0), NA())</f>
        <v>#N/A</v>
      </c>
      <c r="DQ42" t="e" cm="1">
        <f t="array" ref="DQ42">IFERROR(IF(ISNA($A42),NA(),INDEX(N$3:N$2000,_xlfn.XMATCH(Configuration!$B$12,N$3:N$2000,1,1)+$DL42)-0), NA())</f>
        <v>#N/A</v>
      </c>
      <c r="DR42" t="e" cm="1">
        <f t="array" ref="DR42">IFERROR(IF(ISNA($A42),NA(),INDEX(Q$3:Q$2000,_xlfn.XMATCH(Configuration!$B$12,Q$3:Q$2000,1,1)+$DL42)-0), NA())</f>
        <v>#N/A</v>
      </c>
      <c r="DS42" t="e" cm="1">
        <f t="array" ref="DS42">IFERROR(IF(ISNA($A42),NA(),INDEX(T$3:T$2000,_xlfn.XMATCH(Configuration!$B$12,T$3:T$2000,1,1)+$DL42)-0), NA())</f>
        <v>#N/A</v>
      </c>
      <c r="DT42" t="e" cm="1">
        <f t="array" ref="DT42">IFERROR(IF(ISNA($A42),NA(),INDEX(W$3:W$2000,_xlfn.XMATCH(Configuration!$B$12,W$3:W$2000,1,1)+$DL42)-0), NA())</f>
        <v>#N/A</v>
      </c>
    </row>
    <row r="43" spans="1:124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15"/>
        <v>52</v>
      </c>
      <c r="AD43">
        <f t="shared" si="16"/>
        <v>22</v>
      </c>
      <c r="AE43">
        <f t="shared" si="17"/>
        <v>3</v>
      </c>
      <c r="AF43" s="5">
        <f t="shared" si="18"/>
        <v>1.25</v>
      </c>
      <c r="AG43">
        <f t="shared" si="19"/>
        <v>27</v>
      </c>
      <c r="AH43">
        <f t="shared" si="20"/>
        <v>30</v>
      </c>
      <c r="AI43">
        <f t="shared" si="21"/>
        <v>18</v>
      </c>
      <c r="AJ43">
        <f t="shared" si="22"/>
        <v>1</v>
      </c>
      <c r="AK43">
        <f t="shared" si="23"/>
        <v>11</v>
      </c>
      <c r="AL43" s="2">
        <f t="shared" si="24"/>
        <v>0.12</v>
      </c>
      <c r="AM43" s="2">
        <f t="shared" si="25"/>
        <v>0.88</v>
      </c>
      <c r="AN43" s="2">
        <f t="shared" si="26"/>
        <v>0</v>
      </c>
      <c r="AO43" s="2">
        <f t="shared" si="27"/>
        <v>0.42307692307692307</v>
      </c>
      <c r="AP43" s="2">
        <f t="shared" si="28"/>
        <v>1.9230769230769232E-2</v>
      </c>
      <c r="AQ43" s="2">
        <f t="shared" si="29"/>
        <v>9.6153846153846159E-2</v>
      </c>
      <c r="AR43" s="2">
        <f t="shared" si="30"/>
        <v>0.21153846153846154</v>
      </c>
      <c r="AS43" s="2">
        <f t="shared" si="31"/>
        <v>1.9230769230769232E-2</v>
      </c>
      <c r="AT43" s="2">
        <f t="shared" si="32"/>
        <v>3.8461538461538464E-2</v>
      </c>
      <c r="AU43" s="2">
        <f t="shared" si="33"/>
        <v>0.19230769230769232</v>
      </c>
      <c r="AV43" s="3">
        <f t="shared" ca="1" si="34"/>
        <v>4</v>
      </c>
      <c r="AW43" s="2">
        <f t="shared" si="35"/>
        <v>0.23809523809523808</v>
      </c>
      <c r="AX43" s="2">
        <f t="shared" si="36"/>
        <v>0.25</v>
      </c>
      <c r="AY43">
        <f t="shared" si="37"/>
        <v>6</v>
      </c>
      <c r="AZ43">
        <f t="shared" si="38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9"/>
        <v>#N/A</v>
      </c>
      <c r="BS43" t="e">
        <f t="shared" si="53"/>
        <v>#N/A</v>
      </c>
      <c r="BT43" t="e">
        <f t="shared" si="54"/>
        <v>#N/A</v>
      </c>
      <c r="BU43" t="e">
        <f t="shared" si="55"/>
        <v>#N/A</v>
      </c>
      <c r="BV43" t="e">
        <f t="shared" si="56"/>
        <v>#N/A</v>
      </c>
      <c r="BW43" t="e">
        <f t="shared" si="57"/>
        <v>#N/A</v>
      </c>
      <c r="BX43" t="e">
        <f t="shared" si="40"/>
        <v>#N/A</v>
      </c>
      <c r="BY43" t="e">
        <f t="shared" si="41"/>
        <v>#N/A</v>
      </c>
      <c r="BZ43" t="e">
        <f t="shared" si="42"/>
        <v>#N/A</v>
      </c>
      <c r="CA43" t="e">
        <f t="shared" si="43"/>
        <v>#N/A</v>
      </c>
      <c r="CB43" t="e">
        <f t="shared" si="58"/>
        <v>#N/A</v>
      </c>
      <c r="CC43" t="e">
        <f t="shared" si="59"/>
        <v>#N/A</v>
      </c>
      <c r="CD43" t="e">
        <f>IF(OR(ISNA($A43),$AC43&lt;100),NA(),IF($BR43=0,0,FLOOR((CB43-_xlfn.XLOOKUP(_xlfn.AGGREGATE(5,6,$BR$3:$BR1994),$BR$3:$BR$2000,CB$3:CB$2000,1,1))/_xlfn.XLOOKUP($BR43,$BR$3:$BR$2000,$BR$3:$BR$2000,1,1), 1)))</f>
        <v>#N/A</v>
      </c>
      <c r="CE43" t="e">
        <f t="shared" si="44"/>
        <v>#N/A</v>
      </c>
      <c r="CF43" t="e" cm="1">
        <f t="array" ref="CF43">IFERROR(IF(OR(ISNA($A43),$AC43&lt;100,INDEX(International!C$3:C$2000,_xlfn.XMATCH(100,International!C$3:C$2000,1,1)+$BR43)=""),NA(),INDEX(International!C$3:C$2000,_xlfn.XMATCH(100,International!C$3:C$2000,1,1)+$BR43)), NA())</f>
        <v>#N/A</v>
      </c>
      <c r="CG43" t="e">
        <f t="shared" si="60"/>
        <v>#N/A</v>
      </c>
      <c r="CH43" t="e">
        <f>IF(OR(ISNA($A43),$AC43&lt;100),NA(),IF($BR43=0,0,FLOOR((CF43-_xlfn.XLOOKUP(_xlfn.AGGREGATE(5,6,$BR$3:$BR1994),$BR$3:$BR$2000,CF$3:CF$2000,1,1))/_xlfn.XLOOKUP($BR43,$BR$3:$BR$2000,$BR$3:$BR$2000,1,1), 1)))</f>
        <v>#N/A</v>
      </c>
      <c r="CI43" t="e">
        <f t="shared" si="45"/>
        <v>#N/A</v>
      </c>
      <c r="CJ43" t="e" cm="1">
        <f t="array" ref="CJ43">IFERROR(IF(OR(ISNA($A43),$AC43&lt;100,INDEX(International!F$3:F$2000,_xlfn.XMATCH(100,International!F$3:F$2000,1,1)+$BR43)=""),NA(),INDEX(International!F$3:F$2000,_xlfn.XMATCH(100,International!F$3:F$2000,1,1)+$BR43)), NA())</f>
        <v>#N/A</v>
      </c>
      <c r="CK43" t="e">
        <f t="shared" si="61"/>
        <v>#N/A</v>
      </c>
      <c r="CL43" t="e">
        <f>IF(OR(ISNA($A43),$AC43&lt;100),NA(),IF($BR43=0,0,FLOOR((CJ43-_xlfn.XLOOKUP(_xlfn.AGGREGATE(5,6,$BR$3:$BR1994),$BR$3:$BR$2000,CJ$3:CJ$2000,1,1))/_xlfn.XLOOKUP($BR43,$BR$3:$BR$2000,$BR$3:$BR$2000,1,1), 1)))</f>
        <v>#N/A</v>
      </c>
      <c r="CM43" t="e">
        <f t="shared" si="46"/>
        <v>#N/A</v>
      </c>
      <c r="CN43" t="e" cm="1">
        <f t="array" ref="CN43">IFERROR(IF(OR(ISNA($A43),$AC43&lt;100,INDEX(International!I$3:I$2000,_xlfn.XMATCH(100,International!I$3:I$2000,1,1)+$BR43)=""),NA(),INDEX(International!I$3:I$2000,_xlfn.XMATCH(100,International!I$3:I$2000,1,1)+$BR43)), NA())</f>
        <v>#N/A</v>
      </c>
      <c r="CO43" t="e">
        <f t="shared" si="62"/>
        <v>#N/A</v>
      </c>
      <c r="CP43" t="e">
        <f>IF(OR(ISNA($A43),$AC43&lt;100),NA(),IF($BR43=0,0,FLOOR((CN43-_xlfn.XLOOKUP(_xlfn.AGGREGATE(5,6,$BR$3:$BR1994),$BR$3:$BR$2000,CN$3:CN$2000,1,1))/_xlfn.XLOOKUP($BR43,$BR$3:$BR$2000,$BR$3:$BR$2000,1,1), 1)))</f>
        <v>#N/A</v>
      </c>
      <c r="CQ43" t="e">
        <f t="shared" si="47"/>
        <v>#N/A</v>
      </c>
      <c r="CR43" t="e" cm="1">
        <f t="array" ref="CR43">IFERROR(IF(OR(ISNA($A43),$AC43&lt;100,INDEX(International!L$3:L$2000,_xlfn.XMATCH(100,International!L$3:L$2000,1,1)+$BR43)=""),NA(),INDEX(International!L$3:L$2000,_xlfn.XMATCH(100,International!L$3:L$2000,1,1)+$BR43)), NA())</f>
        <v>#N/A</v>
      </c>
      <c r="CS43" t="e">
        <f t="shared" si="63"/>
        <v>#N/A</v>
      </c>
      <c r="CT43" t="e">
        <f>IF(OR(ISNA($A43),$AC43&lt;100),NA(),IF($BR43=0,0,FLOOR((CR43-_xlfn.XLOOKUP(_xlfn.AGGREGATE(5,6,$BR$3:$BR1994),$BR$3:$BR$2000,CR$3:CR$2000,1,1))/_xlfn.XLOOKUP($BR43,$BR$3:$BR$2000,$BR$3:$BR$2000,1,1), 1)))</f>
        <v>#N/A</v>
      </c>
      <c r="CU43" t="e">
        <f t="shared" si="48"/>
        <v>#N/A</v>
      </c>
      <c r="CV43" t="e" cm="1">
        <f t="array" ref="CV43">IFERROR(IF(OR(ISNA($A43),$AC43&lt;100,INDEX(International!O$3:O$2000,_xlfn.XMATCH(100,International!O$3:O$2000,1,1)+$BR43)=""),NA(),INDEX(International!O$3:O$2000,_xlfn.XMATCH(100,International!O$3:O$2000,1,1)+$BR43)), NA())</f>
        <v>#N/A</v>
      </c>
      <c r="CW43" t="e">
        <f t="shared" si="64"/>
        <v>#N/A</v>
      </c>
      <c r="CX43" t="e">
        <f>IF(OR(ISNA($A43),$AC43&lt;100),NA(),IF($BR43=0,0,FLOOR((CV43-_xlfn.XLOOKUP(_xlfn.AGGREGATE(5,6,$BR$3:$BR1994),$BR$3:$BR$2000,CV$3:CV$2000,1,1))/_xlfn.XLOOKUP($BR43,$BR$3:$BR$2000,$BR$3:$BR$2000,1,1), 1)))</f>
        <v>#N/A</v>
      </c>
      <c r="CY43" t="e">
        <f t="shared" si="49"/>
        <v>#N/A</v>
      </c>
      <c r="CZ43" t="e" cm="1">
        <f t="array" ref="CZ43">IFERROR(IF(OR(ISNA($A43),$AC43&lt;100,INDEX(International!R$3:R$2000,_xlfn.XMATCH(100,International!R$3:R$2000,1,1)+$BR43)=""),NA(),INDEX(International!R$3:R$2000,_xlfn.XMATCH(100,International!R$3:R$2000,1,1)+$BR43)), NA())</f>
        <v>#N/A</v>
      </c>
      <c r="DA43" t="e">
        <f t="shared" si="65"/>
        <v>#N/A</v>
      </c>
      <c r="DB43" t="e">
        <f>IF(OR(ISNA($A43),$AC43&lt;100),NA(),IF($BR43=0,0,FLOOR((CZ43-_xlfn.XLOOKUP(_xlfn.AGGREGATE(5,6,$BR$3:$BR1994),$BR$3:$BR$2000,CZ$3:CZ$2000,1,1))/_xlfn.XLOOKUP($BR43,$BR$3:$BR$2000,$BR$3:$BR$2000,1,1), 1)))</f>
        <v>#N/A</v>
      </c>
      <c r="DC43" t="e">
        <f t="shared" si="50"/>
        <v>#N/A</v>
      </c>
      <c r="DD43" t="e" cm="1">
        <f t="array" ref="DD43">IFERROR(IF(OR(ISNA($A43),$AC43&lt;100,INDEX(International!U$3:U$2000,_xlfn.XMATCH(100,International!U$3:U$2000,1,1)+$BR43)=""),NA(),INDEX(International!U$3:U$2000,_xlfn.XMATCH(100,International!U$3:U$2000,1,1)+$BR43)), NA())</f>
        <v>#N/A</v>
      </c>
      <c r="DE43" t="e">
        <f t="shared" si="66"/>
        <v>#N/A</v>
      </c>
      <c r="DF43" t="e">
        <f>IF(OR(ISNA($A43),$AC43&lt;100),NA(),IF($BR43=0,0,FLOOR((DD43-_xlfn.XLOOKUP(_xlfn.AGGREGATE(5,6,$BR$3:$BR1994),$BR$3:$BR$2000,DD$3:DD$2000,1,1))/_xlfn.XLOOKUP($BR43,$BR$3:$BR$2000,$BR$3:$BR$2000,1,1), 1)))</f>
        <v>#N/A</v>
      </c>
      <c r="DG43" t="e">
        <f t="shared" si="51"/>
        <v>#N/A</v>
      </c>
      <c r="DH43" t="e" cm="1">
        <f t="array" ref="DH43">IFERROR(IF(OR(ISNA($A43),$AC43&lt;100,INDEX(International!X$3:X$2000,_xlfn.XMATCH(100,International!X$3:X$2000,1,1)+$BR43)=""),NA(),INDEX(International!X$3:X$2000,_xlfn.XMATCH(100,International!X$3:X$2000,1,1)+$BR43)), NA())</f>
        <v>#N/A</v>
      </c>
      <c r="DI43" t="e">
        <f t="shared" si="67"/>
        <v>#N/A</v>
      </c>
      <c r="DJ43" t="e">
        <f>IF(OR(ISNA($A43),$AC43&lt;100),NA(),IF($BR43=0,0,FLOOR((DH43-_xlfn.XLOOKUP(_xlfn.AGGREGATE(5,6,$BR$3:$BR1994),$BR$3:$BR$2000,DH$3:DH$2000,1,1))/_xlfn.XLOOKUP($BR43,$BR$3:$BR$2000,$BR$3:$BR$2000,1,1), 1)))</f>
        <v>#N/A</v>
      </c>
      <c r="DK43" t="e">
        <f t="shared" si="52"/>
        <v>#N/A</v>
      </c>
      <c r="DL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42+1,DL42+1,NA())))</f>
        <v>#N/A</v>
      </c>
      <c r="DM43" t="e" cm="1">
        <f t="array" ref="DM43">IFERROR(IF(ISNA($A43),NA(),INDEX(B$3:B$2000,_xlfn.XMATCH(Configuration!$B$12,B$3:B$2000,1,1)+$DL43)-0), NA())</f>
        <v>#N/A</v>
      </c>
      <c r="DN43" t="e" cm="1">
        <f t="array" ref="DN43">IFERROR(IF(ISNA($A43),NA(),INDEX(E$3:E$2000,_xlfn.XMATCH(Configuration!$B$12,E$3:E$2000,1,1)+$DL43)-0), NA())</f>
        <v>#N/A</v>
      </c>
      <c r="DO43" t="e" cm="1">
        <f t="array" ref="DO43">IFERROR(IF(ISNA($A43),NA(),INDEX(H$3:H$2000,_xlfn.XMATCH(Configuration!$B$12,H$3:H$2000,1,1)+$DL43)-0), NA())</f>
        <v>#N/A</v>
      </c>
      <c r="DP43" t="e" cm="1">
        <f t="array" ref="DP43">IFERROR(IF(ISNA($A43),NA(),INDEX(K$3:K$2000,_xlfn.XMATCH(Configuration!$B$12,K$3:K$2000,1,1)+$DL43)-0), NA())</f>
        <v>#N/A</v>
      </c>
      <c r="DQ43" t="e" cm="1">
        <f t="array" ref="DQ43">IFERROR(IF(ISNA($A43),NA(),INDEX(N$3:N$2000,_xlfn.XMATCH(Configuration!$B$12,N$3:N$2000,1,1)+$DL43)-0), NA())</f>
        <v>#N/A</v>
      </c>
      <c r="DR43" t="e" cm="1">
        <f t="array" ref="DR43">IFERROR(IF(ISNA($A43),NA(),INDEX(Q$3:Q$2000,_xlfn.XMATCH(Configuration!$B$12,Q$3:Q$2000,1,1)+$DL43)-0), NA())</f>
        <v>#N/A</v>
      </c>
      <c r="DS43" t="e" cm="1">
        <f t="array" ref="DS43">IFERROR(IF(ISNA($A43),NA(),INDEX(T$3:T$2000,_xlfn.XMATCH(Configuration!$B$12,T$3:T$2000,1,1)+$DL43)-0), NA())</f>
        <v>#N/A</v>
      </c>
      <c r="DT43" t="e" cm="1">
        <f t="array" ref="DT43">IFERROR(IF(ISNA($A43),NA(),INDEX(W$3:W$2000,_xlfn.XMATCH(Configuration!$B$12,W$3:W$2000,1,1)+$DL43)-0), NA())</f>
        <v>#N/A</v>
      </c>
    </row>
    <row r="44" spans="1:124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15"/>
        <v>60</v>
      </c>
      <c r="AD44">
        <f t="shared" si="16"/>
        <v>22</v>
      </c>
      <c r="AE44">
        <f t="shared" si="17"/>
        <v>3</v>
      </c>
      <c r="AF44" s="5">
        <f t="shared" si="18"/>
        <v>0.8</v>
      </c>
      <c r="AG44">
        <f t="shared" si="19"/>
        <v>35</v>
      </c>
      <c r="AH44">
        <f t="shared" si="20"/>
        <v>35</v>
      </c>
      <c r="AI44">
        <f t="shared" si="21"/>
        <v>18</v>
      </c>
      <c r="AJ44">
        <f t="shared" si="22"/>
        <v>1</v>
      </c>
      <c r="AK44">
        <f t="shared" si="23"/>
        <v>16</v>
      </c>
      <c r="AL44" s="2">
        <f t="shared" si="24"/>
        <v>0.12</v>
      </c>
      <c r="AM44" s="2">
        <f t="shared" si="25"/>
        <v>0.88</v>
      </c>
      <c r="AN44" s="2">
        <f t="shared" si="26"/>
        <v>0</v>
      </c>
      <c r="AO44" s="2">
        <f t="shared" si="27"/>
        <v>0.41666666666666669</v>
      </c>
      <c r="AP44" s="2">
        <f t="shared" si="28"/>
        <v>1.6666666666666666E-2</v>
      </c>
      <c r="AQ44" s="2">
        <f t="shared" si="29"/>
        <v>0.11666666666666667</v>
      </c>
      <c r="AR44" s="2">
        <f t="shared" si="30"/>
        <v>0.21666666666666667</v>
      </c>
      <c r="AS44" s="2">
        <f t="shared" si="31"/>
        <v>1.6666666666666666E-2</v>
      </c>
      <c r="AT44" s="2">
        <f t="shared" si="32"/>
        <v>0.05</v>
      </c>
      <c r="AU44" s="2">
        <f t="shared" si="33"/>
        <v>0.16666666666666666</v>
      </c>
      <c r="AV44" s="3">
        <f t="shared" ca="1" si="34"/>
        <v>5.1428571428571432</v>
      </c>
      <c r="AW44" s="2">
        <f t="shared" si="35"/>
        <v>0.15384615384615385</v>
      </c>
      <c r="AX44" s="2">
        <f t="shared" si="36"/>
        <v>-0.2</v>
      </c>
      <c r="AY44">
        <f t="shared" si="37"/>
        <v>6</v>
      </c>
      <c r="AZ44">
        <f t="shared" si="38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9"/>
        <v>#N/A</v>
      </c>
      <c r="BS44" t="e">
        <f t="shared" si="53"/>
        <v>#N/A</v>
      </c>
      <c r="BT44" t="e">
        <f t="shared" si="54"/>
        <v>#N/A</v>
      </c>
      <c r="BU44" t="e">
        <f t="shared" si="55"/>
        <v>#N/A</v>
      </c>
      <c r="BV44" t="e">
        <f t="shared" si="56"/>
        <v>#N/A</v>
      </c>
      <c r="BW44" t="e">
        <f t="shared" si="57"/>
        <v>#N/A</v>
      </c>
      <c r="BX44" t="e">
        <f t="shared" si="40"/>
        <v>#N/A</v>
      </c>
      <c r="BY44" t="e">
        <f t="shared" si="41"/>
        <v>#N/A</v>
      </c>
      <c r="BZ44" t="e">
        <f t="shared" si="42"/>
        <v>#N/A</v>
      </c>
      <c r="CA44" t="e">
        <f t="shared" si="43"/>
        <v>#N/A</v>
      </c>
      <c r="CB44" t="e">
        <f t="shared" si="58"/>
        <v>#N/A</v>
      </c>
      <c r="CC44" t="e">
        <f t="shared" si="59"/>
        <v>#N/A</v>
      </c>
      <c r="CD44" t="e">
        <f>IF(OR(ISNA($A44),$AC44&lt;100),NA(),IF($BR44=0,0,FLOOR((CB44-_xlfn.XLOOKUP(_xlfn.AGGREGATE(5,6,$BR$3:$BR1995),$BR$3:$BR$2000,CB$3:CB$2000,1,1))/_xlfn.XLOOKUP($BR44,$BR$3:$BR$2000,$BR$3:$BR$2000,1,1), 1)))</f>
        <v>#N/A</v>
      </c>
      <c r="CE44" t="e">
        <f t="shared" si="44"/>
        <v>#N/A</v>
      </c>
      <c r="CF44" t="e" cm="1">
        <f t="array" ref="CF44">IFERROR(IF(OR(ISNA($A44),$AC44&lt;100,INDEX(International!C$3:C$2000,_xlfn.XMATCH(100,International!C$3:C$2000,1,1)+$BR44)=""),NA(),INDEX(International!C$3:C$2000,_xlfn.XMATCH(100,International!C$3:C$2000,1,1)+$BR44)), NA())</f>
        <v>#N/A</v>
      </c>
      <c r="CG44" t="e">
        <f t="shared" si="60"/>
        <v>#N/A</v>
      </c>
      <c r="CH44" t="e">
        <f>IF(OR(ISNA($A44),$AC44&lt;100),NA(),IF($BR44=0,0,FLOOR((CF44-_xlfn.XLOOKUP(_xlfn.AGGREGATE(5,6,$BR$3:$BR1995),$BR$3:$BR$2000,CF$3:CF$2000,1,1))/_xlfn.XLOOKUP($BR44,$BR$3:$BR$2000,$BR$3:$BR$2000,1,1), 1)))</f>
        <v>#N/A</v>
      </c>
      <c r="CI44" t="e">
        <f t="shared" si="45"/>
        <v>#N/A</v>
      </c>
      <c r="CJ44" t="e" cm="1">
        <f t="array" ref="CJ44">IFERROR(IF(OR(ISNA($A44),$AC44&lt;100,INDEX(International!F$3:F$2000,_xlfn.XMATCH(100,International!F$3:F$2000,1,1)+$BR44)=""),NA(),INDEX(International!F$3:F$2000,_xlfn.XMATCH(100,International!F$3:F$2000,1,1)+$BR44)), NA())</f>
        <v>#N/A</v>
      </c>
      <c r="CK44" t="e">
        <f t="shared" si="61"/>
        <v>#N/A</v>
      </c>
      <c r="CL44" t="e">
        <f>IF(OR(ISNA($A44),$AC44&lt;100),NA(),IF($BR44=0,0,FLOOR((CJ44-_xlfn.XLOOKUP(_xlfn.AGGREGATE(5,6,$BR$3:$BR1995),$BR$3:$BR$2000,CJ$3:CJ$2000,1,1))/_xlfn.XLOOKUP($BR44,$BR$3:$BR$2000,$BR$3:$BR$2000,1,1), 1)))</f>
        <v>#N/A</v>
      </c>
      <c r="CM44" t="e">
        <f t="shared" si="46"/>
        <v>#N/A</v>
      </c>
      <c r="CN44" t="e" cm="1">
        <f t="array" ref="CN44">IFERROR(IF(OR(ISNA($A44),$AC44&lt;100,INDEX(International!I$3:I$2000,_xlfn.XMATCH(100,International!I$3:I$2000,1,1)+$BR44)=""),NA(),INDEX(International!I$3:I$2000,_xlfn.XMATCH(100,International!I$3:I$2000,1,1)+$BR44)), NA())</f>
        <v>#N/A</v>
      </c>
      <c r="CO44" t="e">
        <f t="shared" si="62"/>
        <v>#N/A</v>
      </c>
      <c r="CP44" t="e">
        <f>IF(OR(ISNA($A44),$AC44&lt;100),NA(),IF($BR44=0,0,FLOOR((CN44-_xlfn.XLOOKUP(_xlfn.AGGREGATE(5,6,$BR$3:$BR1995),$BR$3:$BR$2000,CN$3:CN$2000,1,1))/_xlfn.XLOOKUP($BR44,$BR$3:$BR$2000,$BR$3:$BR$2000,1,1), 1)))</f>
        <v>#N/A</v>
      </c>
      <c r="CQ44" t="e">
        <f t="shared" si="47"/>
        <v>#N/A</v>
      </c>
      <c r="CR44" t="e" cm="1">
        <f t="array" ref="CR44">IFERROR(IF(OR(ISNA($A44),$AC44&lt;100,INDEX(International!L$3:L$2000,_xlfn.XMATCH(100,International!L$3:L$2000,1,1)+$BR44)=""),NA(),INDEX(International!L$3:L$2000,_xlfn.XMATCH(100,International!L$3:L$2000,1,1)+$BR44)), NA())</f>
        <v>#N/A</v>
      </c>
      <c r="CS44" t="e">
        <f t="shared" si="63"/>
        <v>#N/A</v>
      </c>
      <c r="CT44" t="e">
        <f>IF(OR(ISNA($A44),$AC44&lt;100),NA(),IF($BR44=0,0,FLOOR((CR44-_xlfn.XLOOKUP(_xlfn.AGGREGATE(5,6,$BR$3:$BR1995),$BR$3:$BR$2000,CR$3:CR$2000,1,1))/_xlfn.XLOOKUP($BR44,$BR$3:$BR$2000,$BR$3:$BR$2000,1,1), 1)))</f>
        <v>#N/A</v>
      </c>
      <c r="CU44" t="e">
        <f t="shared" si="48"/>
        <v>#N/A</v>
      </c>
      <c r="CV44" t="e" cm="1">
        <f t="array" ref="CV44">IFERROR(IF(OR(ISNA($A44),$AC44&lt;100,INDEX(International!O$3:O$2000,_xlfn.XMATCH(100,International!O$3:O$2000,1,1)+$BR44)=""),NA(),INDEX(International!O$3:O$2000,_xlfn.XMATCH(100,International!O$3:O$2000,1,1)+$BR44)), NA())</f>
        <v>#N/A</v>
      </c>
      <c r="CW44" t="e">
        <f t="shared" si="64"/>
        <v>#N/A</v>
      </c>
      <c r="CX44" t="e">
        <f>IF(OR(ISNA($A44),$AC44&lt;100),NA(),IF($BR44=0,0,FLOOR((CV44-_xlfn.XLOOKUP(_xlfn.AGGREGATE(5,6,$BR$3:$BR1995),$BR$3:$BR$2000,CV$3:CV$2000,1,1))/_xlfn.XLOOKUP($BR44,$BR$3:$BR$2000,$BR$3:$BR$2000,1,1), 1)))</f>
        <v>#N/A</v>
      </c>
      <c r="CY44" t="e">
        <f t="shared" si="49"/>
        <v>#N/A</v>
      </c>
      <c r="CZ44" t="e" cm="1">
        <f t="array" ref="CZ44">IFERROR(IF(OR(ISNA($A44),$AC44&lt;100,INDEX(International!R$3:R$2000,_xlfn.XMATCH(100,International!R$3:R$2000,1,1)+$BR44)=""),NA(),INDEX(International!R$3:R$2000,_xlfn.XMATCH(100,International!R$3:R$2000,1,1)+$BR44)), NA())</f>
        <v>#N/A</v>
      </c>
      <c r="DA44" t="e">
        <f t="shared" si="65"/>
        <v>#N/A</v>
      </c>
      <c r="DB44" t="e">
        <f>IF(OR(ISNA($A44),$AC44&lt;100),NA(),IF($BR44=0,0,FLOOR((CZ44-_xlfn.XLOOKUP(_xlfn.AGGREGATE(5,6,$BR$3:$BR1995),$BR$3:$BR$2000,CZ$3:CZ$2000,1,1))/_xlfn.XLOOKUP($BR44,$BR$3:$BR$2000,$BR$3:$BR$2000,1,1), 1)))</f>
        <v>#N/A</v>
      </c>
      <c r="DC44" t="e">
        <f t="shared" si="50"/>
        <v>#N/A</v>
      </c>
      <c r="DD44" t="e" cm="1">
        <f t="array" ref="DD44">IFERROR(IF(OR(ISNA($A44),$AC44&lt;100,INDEX(International!U$3:U$2000,_xlfn.XMATCH(100,International!U$3:U$2000,1,1)+$BR44)=""),NA(),INDEX(International!U$3:U$2000,_xlfn.XMATCH(100,International!U$3:U$2000,1,1)+$BR44)), NA())</f>
        <v>#N/A</v>
      </c>
      <c r="DE44" t="e">
        <f t="shared" si="66"/>
        <v>#N/A</v>
      </c>
      <c r="DF44" t="e">
        <f>IF(OR(ISNA($A44),$AC44&lt;100),NA(),IF($BR44=0,0,FLOOR((DD44-_xlfn.XLOOKUP(_xlfn.AGGREGATE(5,6,$BR$3:$BR1995),$BR$3:$BR$2000,DD$3:DD$2000,1,1))/_xlfn.XLOOKUP($BR44,$BR$3:$BR$2000,$BR$3:$BR$2000,1,1), 1)))</f>
        <v>#N/A</v>
      </c>
      <c r="DG44" t="e">
        <f t="shared" si="51"/>
        <v>#N/A</v>
      </c>
      <c r="DH44" t="e" cm="1">
        <f t="array" ref="DH44">IFERROR(IF(OR(ISNA($A44),$AC44&lt;100,INDEX(International!X$3:X$2000,_xlfn.XMATCH(100,International!X$3:X$2000,1,1)+$BR44)=""),NA(),INDEX(International!X$3:X$2000,_xlfn.XMATCH(100,International!X$3:X$2000,1,1)+$BR44)), NA())</f>
        <v>#N/A</v>
      </c>
      <c r="DI44" t="e">
        <f t="shared" si="67"/>
        <v>#N/A</v>
      </c>
      <c r="DJ44" t="e">
        <f>IF(OR(ISNA($A44),$AC44&lt;100),NA(),IF($BR44=0,0,FLOOR((DH44-_xlfn.XLOOKUP(_xlfn.AGGREGATE(5,6,$BR$3:$BR1995),$BR$3:$BR$2000,DH$3:DH$2000,1,1))/_xlfn.XLOOKUP($BR44,$BR$3:$BR$2000,$BR$3:$BR$2000,1,1), 1)))</f>
        <v>#N/A</v>
      </c>
      <c r="DK44" t="e">
        <f t="shared" si="52"/>
        <v>#N/A</v>
      </c>
      <c r="DL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43+1,DL43+1,NA())))</f>
        <v>#N/A</v>
      </c>
      <c r="DM44" t="e" cm="1">
        <f t="array" ref="DM44">IFERROR(IF(ISNA($A44),NA(),INDEX(B$3:B$2000,_xlfn.XMATCH(Configuration!$B$12,B$3:B$2000,1,1)+$DL44)-0), NA())</f>
        <v>#N/A</v>
      </c>
      <c r="DN44" t="e" cm="1">
        <f t="array" ref="DN44">IFERROR(IF(ISNA($A44),NA(),INDEX(E$3:E$2000,_xlfn.XMATCH(Configuration!$B$12,E$3:E$2000,1,1)+$DL44)-0), NA())</f>
        <v>#N/A</v>
      </c>
      <c r="DO44" t="e" cm="1">
        <f t="array" ref="DO44">IFERROR(IF(ISNA($A44),NA(),INDEX(H$3:H$2000,_xlfn.XMATCH(Configuration!$B$12,H$3:H$2000,1,1)+$DL44)-0), NA())</f>
        <v>#N/A</v>
      </c>
      <c r="DP44" t="e" cm="1">
        <f t="array" ref="DP44">IFERROR(IF(ISNA($A44),NA(),INDEX(K$3:K$2000,_xlfn.XMATCH(Configuration!$B$12,K$3:K$2000,1,1)+$DL44)-0), NA())</f>
        <v>#N/A</v>
      </c>
      <c r="DQ44" t="e" cm="1">
        <f t="array" ref="DQ44">IFERROR(IF(ISNA($A44),NA(),INDEX(N$3:N$2000,_xlfn.XMATCH(Configuration!$B$12,N$3:N$2000,1,1)+$DL44)-0), NA())</f>
        <v>#N/A</v>
      </c>
      <c r="DR44" t="e" cm="1">
        <f t="array" ref="DR44">IFERROR(IF(ISNA($A44),NA(),INDEX(Q$3:Q$2000,_xlfn.XMATCH(Configuration!$B$12,Q$3:Q$2000,1,1)+$DL44)-0), NA())</f>
        <v>#N/A</v>
      </c>
      <c r="DS44" t="e" cm="1">
        <f t="array" ref="DS44">IFERROR(IF(ISNA($A44),NA(),INDEX(T$3:T$2000,_xlfn.XMATCH(Configuration!$B$12,T$3:T$2000,1,1)+$DL44)-0), NA())</f>
        <v>#N/A</v>
      </c>
      <c r="DT44" t="e" cm="1">
        <f t="array" ref="DT44">IFERROR(IF(ISNA($A44),NA(),INDEX(W$3:W$2000,_xlfn.XMATCH(Configuration!$B$12,W$3:W$2000,1,1)+$DL44)-0), NA())</f>
        <v>#N/A</v>
      </c>
    </row>
    <row r="45" spans="1:124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15"/>
        <v>64</v>
      </c>
      <c r="AD45">
        <f t="shared" si="16"/>
        <v>22</v>
      </c>
      <c r="AE45">
        <f t="shared" si="17"/>
        <v>3</v>
      </c>
      <c r="AF45" s="5">
        <f t="shared" si="18"/>
        <v>0.5</v>
      </c>
      <c r="AG45">
        <f t="shared" si="19"/>
        <v>39</v>
      </c>
      <c r="AH45">
        <f t="shared" si="20"/>
        <v>36</v>
      </c>
      <c r="AI45">
        <f t="shared" si="21"/>
        <v>18</v>
      </c>
      <c r="AJ45">
        <f t="shared" si="22"/>
        <v>1</v>
      </c>
      <c r="AK45">
        <f t="shared" si="23"/>
        <v>17</v>
      </c>
      <c r="AL45" s="2">
        <f t="shared" si="24"/>
        <v>0.12</v>
      </c>
      <c r="AM45" s="2">
        <f t="shared" si="25"/>
        <v>0.88</v>
      </c>
      <c r="AN45" s="2">
        <f t="shared" si="26"/>
        <v>0</v>
      </c>
      <c r="AO45" s="2">
        <f t="shared" si="27"/>
        <v>0.4375</v>
      </c>
      <c r="AP45" s="2">
        <f t="shared" si="28"/>
        <v>1.5625E-2</v>
      </c>
      <c r="AQ45" s="2">
        <f t="shared" si="29"/>
        <v>0.109375</v>
      </c>
      <c r="AR45" s="2">
        <f t="shared" si="30"/>
        <v>0.21875</v>
      </c>
      <c r="AS45" s="2">
        <f t="shared" si="31"/>
        <v>1.5625E-2</v>
      </c>
      <c r="AT45" s="2">
        <f t="shared" si="32"/>
        <v>4.6875E-2</v>
      </c>
      <c r="AU45" s="2">
        <f t="shared" si="33"/>
        <v>0.15625</v>
      </c>
      <c r="AV45" s="3">
        <f t="shared" ca="1" si="34"/>
        <v>5.4285714285714288</v>
      </c>
      <c r="AW45" s="2">
        <f t="shared" si="35"/>
        <v>6.6666666666666666E-2</v>
      </c>
      <c r="AX45" s="2">
        <f t="shared" si="36"/>
        <v>-0.5</v>
      </c>
      <c r="AY45">
        <f t="shared" si="37"/>
        <v>5</v>
      </c>
      <c r="AZ45">
        <f t="shared" si="38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9"/>
        <v>#N/A</v>
      </c>
      <c r="BS45" t="e">
        <f t="shared" si="53"/>
        <v>#N/A</v>
      </c>
      <c r="BT45" t="e">
        <f t="shared" si="54"/>
        <v>#N/A</v>
      </c>
      <c r="BU45" t="e">
        <f t="shared" si="55"/>
        <v>#N/A</v>
      </c>
      <c r="BV45" t="e">
        <f t="shared" si="56"/>
        <v>#N/A</v>
      </c>
      <c r="BW45" t="e">
        <f t="shared" si="57"/>
        <v>#N/A</v>
      </c>
      <c r="BX45" t="e">
        <f t="shared" si="40"/>
        <v>#N/A</v>
      </c>
      <c r="BY45" t="e">
        <f t="shared" si="41"/>
        <v>#N/A</v>
      </c>
      <c r="BZ45" t="e">
        <f t="shared" si="42"/>
        <v>#N/A</v>
      </c>
      <c r="CA45" t="e">
        <f t="shared" si="43"/>
        <v>#N/A</v>
      </c>
      <c r="CB45" t="e">
        <f t="shared" si="58"/>
        <v>#N/A</v>
      </c>
      <c r="CC45" t="e">
        <f t="shared" si="59"/>
        <v>#N/A</v>
      </c>
      <c r="CD45" t="e">
        <f>IF(OR(ISNA($A45),$AC45&lt;100),NA(),IF($BR45=0,0,FLOOR((CB45-_xlfn.XLOOKUP(_xlfn.AGGREGATE(5,6,$BR$3:$BR1996),$BR$3:$BR$2000,CB$3:CB$2000,1,1))/_xlfn.XLOOKUP($BR45,$BR$3:$BR$2000,$BR$3:$BR$2000,1,1), 1)))</f>
        <v>#N/A</v>
      </c>
      <c r="CE45" t="e">
        <f t="shared" si="44"/>
        <v>#N/A</v>
      </c>
      <c r="CF45" t="e" cm="1">
        <f t="array" ref="CF45">IFERROR(IF(OR(ISNA($A45),$AC45&lt;100,INDEX(International!C$3:C$2000,_xlfn.XMATCH(100,International!C$3:C$2000,1,1)+$BR45)=""),NA(),INDEX(International!C$3:C$2000,_xlfn.XMATCH(100,International!C$3:C$2000,1,1)+$BR45)), NA())</f>
        <v>#N/A</v>
      </c>
      <c r="CG45" t="e">
        <f t="shared" si="60"/>
        <v>#N/A</v>
      </c>
      <c r="CH45" t="e">
        <f>IF(OR(ISNA($A45),$AC45&lt;100),NA(),IF($BR45=0,0,FLOOR((CF45-_xlfn.XLOOKUP(_xlfn.AGGREGATE(5,6,$BR$3:$BR1996),$BR$3:$BR$2000,CF$3:CF$2000,1,1))/_xlfn.XLOOKUP($BR45,$BR$3:$BR$2000,$BR$3:$BR$2000,1,1), 1)))</f>
        <v>#N/A</v>
      </c>
      <c r="CI45" t="e">
        <f t="shared" si="45"/>
        <v>#N/A</v>
      </c>
      <c r="CJ45" t="e" cm="1">
        <f t="array" ref="CJ45">IFERROR(IF(OR(ISNA($A45),$AC45&lt;100,INDEX(International!F$3:F$2000,_xlfn.XMATCH(100,International!F$3:F$2000,1,1)+$BR45)=""),NA(),INDEX(International!F$3:F$2000,_xlfn.XMATCH(100,International!F$3:F$2000,1,1)+$BR45)), NA())</f>
        <v>#N/A</v>
      </c>
      <c r="CK45" t="e">
        <f t="shared" si="61"/>
        <v>#N/A</v>
      </c>
      <c r="CL45" t="e">
        <f>IF(OR(ISNA($A45),$AC45&lt;100),NA(),IF($BR45=0,0,FLOOR((CJ45-_xlfn.XLOOKUP(_xlfn.AGGREGATE(5,6,$BR$3:$BR1996),$BR$3:$BR$2000,CJ$3:CJ$2000,1,1))/_xlfn.XLOOKUP($BR45,$BR$3:$BR$2000,$BR$3:$BR$2000,1,1), 1)))</f>
        <v>#N/A</v>
      </c>
      <c r="CM45" t="e">
        <f t="shared" si="46"/>
        <v>#N/A</v>
      </c>
      <c r="CN45" t="e" cm="1">
        <f t="array" ref="CN45">IFERROR(IF(OR(ISNA($A45),$AC45&lt;100,INDEX(International!I$3:I$2000,_xlfn.XMATCH(100,International!I$3:I$2000,1,1)+$BR45)=""),NA(),INDEX(International!I$3:I$2000,_xlfn.XMATCH(100,International!I$3:I$2000,1,1)+$BR45)), NA())</f>
        <v>#N/A</v>
      </c>
      <c r="CO45" t="e">
        <f t="shared" si="62"/>
        <v>#N/A</v>
      </c>
      <c r="CP45" t="e">
        <f>IF(OR(ISNA($A45),$AC45&lt;100),NA(),IF($BR45=0,0,FLOOR((CN45-_xlfn.XLOOKUP(_xlfn.AGGREGATE(5,6,$BR$3:$BR1996),$BR$3:$BR$2000,CN$3:CN$2000,1,1))/_xlfn.XLOOKUP($BR45,$BR$3:$BR$2000,$BR$3:$BR$2000,1,1), 1)))</f>
        <v>#N/A</v>
      </c>
      <c r="CQ45" t="e">
        <f t="shared" si="47"/>
        <v>#N/A</v>
      </c>
      <c r="CR45" t="e" cm="1">
        <f t="array" ref="CR45">IFERROR(IF(OR(ISNA($A45),$AC45&lt;100,INDEX(International!L$3:L$2000,_xlfn.XMATCH(100,International!L$3:L$2000,1,1)+$BR45)=""),NA(),INDEX(International!L$3:L$2000,_xlfn.XMATCH(100,International!L$3:L$2000,1,1)+$BR45)), NA())</f>
        <v>#N/A</v>
      </c>
      <c r="CS45" t="e">
        <f t="shared" si="63"/>
        <v>#N/A</v>
      </c>
      <c r="CT45" t="e">
        <f>IF(OR(ISNA($A45),$AC45&lt;100),NA(),IF($BR45=0,0,FLOOR((CR45-_xlfn.XLOOKUP(_xlfn.AGGREGATE(5,6,$BR$3:$BR1996),$BR$3:$BR$2000,CR$3:CR$2000,1,1))/_xlfn.XLOOKUP($BR45,$BR$3:$BR$2000,$BR$3:$BR$2000,1,1), 1)))</f>
        <v>#N/A</v>
      </c>
      <c r="CU45" t="e">
        <f t="shared" si="48"/>
        <v>#N/A</v>
      </c>
      <c r="CV45" t="e" cm="1">
        <f t="array" ref="CV45">IFERROR(IF(OR(ISNA($A45),$AC45&lt;100,INDEX(International!O$3:O$2000,_xlfn.XMATCH(100,International!O$3:O$2000,1,1)+$BR45)=""),NA(),INDEX(International!O$3:O$2000,_xlfn.XMATCH(100,International!O$3:O$2000,1,1)+$BR45)), NA())</f>
        <v>#N/A</v>
      </c>
      <c r="CW45" t="e">
        <f t="shared" si="64"/>
        <v>#N/A</v>
      </c>
      <c r="CX45" t="e">
        <f>IF(OR(ISNA($A45),$AC45&lt;100),NA(),IF($BR45=0,0,FLOOR((CV45-_xlfn.XLOOKUP(_xlfn.AGGREGATE(5,6,$BR$3:$BR1996),$BR$3:$BR$2000,CV$3:CV$2000,1,1))/_xlfn.XLOOKUP($BR45,$BR$3:$BR$2000,$BR$3:$BR$2000,1,1), 1)))</f>
        <v>#N/A</v>
      </c>
      <c r="CY45" t="e">
        <f t="shared" si="49"/>
        <v>#N/A</v>
      </c>
      <c r="CZ45" t="e" cm="1">
        <f t="array" ref="CZ45">IFERROR(IF(OR(ISNA($A45),$AC45&lt;100,INDEX(International!R$3:R$2000,_xlfn.XMATCH(100,International!R$3:R$2000,1,1)+$BR45)=""),NA(),INDEX(International!R$3:R$2000,_xlfn.XMATCH(100,International!R$3:R$2000,1,1)+$BR45)), NA())</f>
        <v>#N/A</v>
      </c>
      <c r="DA45" t="e">
        <f t="shared" si="65"/>
        <v>#N/A</v>
      </c>
      <c r="DB45" t="e">
        <f>IF(OR(ISNA($A45),$AC45&lt;100),NA(),IF($BR45=0,0,FLOOR((CZ45-_xlfn.XLOOKUP(_xlfn.AGGREGATE(5,6,$BR$3:$BR1996),$BR$3:$BR$2000,CZ$3:CZ$2000,1,1))/_xlfn.XLOOKUP($BR45,$BR$3:$BR$2000,$BR$3:$BR$2000,1,1), 1)))</f>
        <v>#N/A</v>
      </c>
      <c r="DC45" t="e">
        <f t="shared" si="50"/>
        <v>#N/A</v>
      </c>
      <c r="DD45" t="e" cm="1">
        <f t="array" ref="DD45">IFERROR(IF(OR(ISNA($A45),$AC45&lt;100,INDEX(International!U$3:U$2000,_xlfn.XMATCH(100,International!U$3:U$2000,1,1)+$BR45)=""),NA(),INDEX(International!U$3:U$2000,_xlfn.XMATCH(100,International!U$3:U$2000,1,1)+$BR45)), NA())</f>
        <v>#N/A</v>
      </c>
      <c r="DE45" t="e">
        <f t="shared" si="66"/>
        <v>#N/A</v>
      </c>
      <c r="DF45" t="e">
        <f>IF(OR(ISNA($A45),$AC45&lt;100),NA(),IF($BR45=0,0,FLOOR((DD45-_xlfn.XLOOKUP(_xlfn.AGGREGATE(5,6,$BR$3:$BR1996),$BR$3:$BR$2000,DD$3:DD$2000,1,1))/_xlfn.XLOOKUP($BR45,$BR$3:$BR$2000,$BR$3:$BR$2000,1,1), 1)))</f>
        <v>#N/A</v>
      </c>
      <c r="DG45" t="e">
        <f t="shared" si="51"/>
        <v>#N/A</v>
      </c>
      <c r="DH45" t="e" cm="1">
        <f t="array" ref="DH45">IFERROR(IF(OR(ISNA($A45),$AC45&lt;100,INDEX(International!X$3:X$2000,_xlfn.XMATCH(100,International!X$3:X$2000,1,1)+$BR45)=""),NA(),INDEX(International!X$3:X$2000,_xlfn.XMATCH(100,International!X$3:X$2000,1,1)+$BR45)), NA())</f>
        <v>#N/A</v>
      </c>
      <c r="DI45" t="e">
        <f t="shared" si="67"/>
        <v>#N/A</v>
      </c>
      <c r="DJ45" t="e">
        <f>IF(OR(ISNA($A45),$AC45&lt;100),NA(),IF($BR45=0,0,FLOOR((DH45-_xlfn.XLOOKUP(_xlfn.AGGREGATE(5,6,$BR$3:$BR1996),$BR$3:$BR$2000,DH$3:DH$2000,1,1))/_xlfn.XLOOKUP($BR45,$BR$3:$BR$2000,$BR$3:$BR$2000,1,1), 1)))</f>
        <v>#N/A</v>
      </c>
      <c r="DK45" t="e">
        <f t="shared" si="52"/>
        <v>#N/A</v>
      </c>
      <c r="DL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44+1,DL44+1,NA())))</f>
        <v>#N/A</v>
      </c>
      <c r="DM45" t="e" cm="1">
        <f t="array" ref="DM45">IFERROR(IF(ISNA($A45),NA(),INDEX(B$3:B$2000,_xlfn.XMATCH(Configuration!$B$12,B$3:B$2000,1,1)+$DL45)-0), NA())</f>
        <v>#N/A</v>
      </c>
      <c r="DN45" t="e" cm="1">
        <f t="array" ref="DN45">IFERROR(IF(ISNA($A45),NA(),INDEX(E$3:E$2000,_xlfn.XMATCH(Configuration!$B$12,E$3:E$2000,1,1)+$DL45)-0), NA())</f>
        <v>#N/A</v>
      </c>
      <c r="DO45" t="e" cm="1">
        <f t="array" ref="DO45">IFERROR(IF(ISNA($A45),NA(),INDEX(H$3:H$2000,_xlfn.XMATCH(Configuration!$B$12,H$3:H$2000,1,1)+$DL45)-0), NA())</f>
        <v>#N/A</v>
      </c>
      <c r="DP45" t="e" cm="1">
        <f t="array" ref="DP45">IFERROR(IF(ISNA($A45),NA(),INDEX(K$3:K$2000,_xlfn.XMATCH(Configuration!$B$12,K$3:K$2000,1,1)+$DL45)-0), NA())</f>
        <v>#N/A</v>
      </c>
      <c r="DQ45" t="e" cm="1">
        <f t="array" ref="DQ45">IFERROR(IF(ISNA($A45),NA(),INDEX(N$3:N$2000,_xlfn.XMATCH(Configuration!$B$12,N$3:N$2000,1,1)+$DL45)-0), NA())</f>
        <v>#N/A</v>
      </c>
      <c r="DR45" t="e" cm="1">
        <f t="array" ref="DR45">IFERROR(IF(ISNA($A45),NA(),INDEX(Q$3:Q$2000,_xlfn.XMATCH(Configuration!$B$12,Q$3:Q$2000,1,1)+$DL45)-0), NA())</f>
        <v>#N/A</v>
      </c>
      <c r="DS45" t="e" cm="1">
        <f t="array" ref="DS45">IFERROR(IF(ISNA($A45),NA(),INDEX(T$3:T$2000,_xlfn.XMATCH(Configuration!$B$12,T$3:T$2000,1,1)+$DL45)-0), NA())</f>
        <v>#N/A</v>
      </c>
      <c r="DT45" t="e" cm="1">
        <f t="array" ref="DT45">IFERROR(IF(ISNA($A45),NA(),INDEX(W$3:W$2000,_xlfn.XMATCH(Configuration!$B$12,W$3:W$2000,1,1)+$DL45)-0), NA())</f>
        <v>#N/A</v>
      </c>
    </row>
    <row r="46" spans="1:124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15"/>
        <v>73</v>
      </c>
      <c r="AD46">
        <f t="shared" si="16"/>
        <v>22</v>
      </c>
      <c r="AE46">
        <f t="shared" si="17"/>
        <v>3</v>
      </c>
      <c r="AF46" s="5">
        <f t="shared" si="18"/>
        <v>2.25</v>
      </c>
      <c r="AG46">
        <f t="shared" si="19"/>
        <v>48</v>
      </c>
      <c r="AH46">
        <f t="shared" si="20"/>
        <v>37</v>
      </c>
      <c r="AI46">
        <f t="shared" si="21"/>
        <v>18</v>
      </c>
      <c r="AJ46">
        <f t="shared" si="22"/>
        <v>1</v>
      </c>
      <c r="AK46">
        <f t="shared" si="23"/>
        <v>18</v>
      </c>
      <c r="AL46" s="2">
        <f t="shared" si="24"/>
        <v>0.12</v>
      </c>
      <c r="AM46" s="2">
        <f t="shared" si="25"/>
        <v>0.88</v>
      </c>
      <c r="AN46" s="2">
        <f t="shared" si="26"/>
        <v>0</v>
      </c>
      <c r="AO46" s="2">
        <f t="shared" si="27"/>
        <v>0.49315068493150682</v>
      </c>
      <c r="AP46" s="2">
        <f t="shared" si="28"/>
        <v>1.3698630136986301E-2</v>
      </c>
      <c r="AQ46" s="2">
        <f t="shared" si="29"/>
        <v>9.5890410958904104E-2</v>
      </c>
      <c r="AR46" s="2">
        <f t="shared" si="30"/>
        <v>0.19178082191780821</v>
      </c>
      <c r="AS46" s="2">
        <f t="shared" si="31"/>
        <v>1.3698630136986301E-2</v>
      </c>
      <c r="AT46" s="2">
        <f t="shared" si="32"/>
        <v>4.1095890410958902E-2</v>
      </c>
      <c r="AU46" s="2">
        <f t="shared" si="33"/>
        <v>0.15068493150684931</v>
      </c>
      <c r="AV46" s="3">
        <f t="shared" ca="1" si="34"/>
        <v>6.7142857142857144</v>
      </c>
      <c r="AW46" s="2">
        <f t="shared" si="35"/>
        <v>0.140625</v>
      </c>
      <c r="AX46" s="2">
        <f t="shared" si="36"/>
        <v>1.25</v>
      </c>
      <c r="AY46">
        <f t="shared" si="37"/>
        <v>5</v>
      </c>
      <c r="AZ46">
        <f t="shared" si="38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9"/>
        <v>#N/A</v>
      </c>
      <c r="BS46" t="e">
        <f t="shared" si="53"/>
        <v>#N/A</v>
      </c>
      <c r="BT46" t="e">
        <f t="shared" si="54"/>
        <v>#N/A</v>
      </c>
      <c r="BU46" t="e">
        <f t="shared" si="55"/>
        <v>#N/A</v>
      </c>
      <c r="BV46" t="e">
        <f t="shared" si="56"/>
        <v>#N/A</v>
      </c>
      <c r="BW46" t="e">
        <f t="shared" si="57"/>
        <v>#N/A</v>
      </c>
      <c r="BX46" t="e">
        <f t="shared" si="40"/>
        <v>#N/A</v>
      </c>
      <c r="BY46" t="e">
        <f t="shared" si="41"/>
        <v>#N/A</v>
      </c>
      <c r="BZ46" t="e">
        <f t="shared" si="42"/>
        <v>#N/A</v>
      </c>
      <c r="CA46" t="e">
        <f t="shared" si="43"/>
        <v>#N/A</v>
      </c>
      <c r="CB46" t="e">
        <f t="shared" si="58"/>
        <v>#N/A</v>
      </c>
      <c r="CC46" t="e">
        <f t="shared" si="59"/>
        <v>#N/A</v>
      </c>
      <c r="CD46" t="e">
        <f>IF(OR(ISNA($A46),$AC46&lt;100),NA(),IF($BR46=0,0,FLOOR((CB46-_xlfn.XLOOKUP(_xlfn.AGGREGATE(5,6,$BR$3:$BR1997),$BR$3:$BR$2000,CB$3:CB$2000,1,1))/_xlfn.XLOOKUP($BR46,$BR$3:$BR$2000,$BR$3:$BR$2000,1,1), 1)))</f>
        <v>#N/A</v>
      </c>
      <c r="CE46" t="e">
        <f t="shared" si="44"/>
        <v>#N/A</v>
      </c>
      <c r="CF46" t="e" cm="1">
        <f t="array" ref="CF46">IFERROR(IF(OR(ISNA($A46),$AC46&lt;100,INDEX(International!C$3:C$2000,_xlfn.XMATCH(100,International!C$3:C$2000,1,1)+$BR46)=""),NA(),INDEX(International!C$3:C$2000,_xlfn.XMATCH(100,International!C$3:C$2000,1,1)+$BR46)), NA())</f>
        <v>#N/A</v>
      </c>
      <c r="CG46" t="e">
        <f t="shared" si="60"/>
        <v>#N/A</v>
      </c>
      <c r="CH46" t="e">
        <f>IF(OR(ISNA($A46),$AC46&lt;100),NA(),IF($BR46=0,0,FLOOR((CF46-_xlfn.XLOOKUP(_xlfn.AGGREGATE(5,6,$BR$3:$BR1997),$BR$3:$BR$2000,CF$3:CF$2000,1,1))/_xlfn.XLOOKUP($BR46,$BR$3:$BR$2000,$BR$3:$BR$2000,1,1), 1)))</f>
        <v>#N/A</v>
      </c>
      <c r="CI46" t="e">
        <f t="shared" si="45"/>
        <v>#N/A</v>
      </c>
      <c r="CJ46" t="e" cm="1">
        <f t="array" ref="CJ46">IFERROR(IF(OR(ISNA($A46),$AC46&lt;100,INDEX(International!F$3:F$2000,_xlfn.XMATCH(100,International!F$3:F$2000,1,1)+$BR46)=""),NA(),INDEX(International!F$3:F$2000,_xlfn.XMATCH(100,International!F$3:F$2000,1,1)+$BR46)), NA())</f>
        <v>#N/A</v>
      </c>
      <c r="CK46" t="e">
        <f t="shared" si="61"/>
        <v>#N/A</v>
      </c>
      <c r="CL46" t="e">
        <f>IF(OR(ISNA($A46),$AC46&lt;100),NA(),IF($BR46=0,0,FLOOR((CJ46-_xlfn.XLOOKUP(_xlfn.AGGREGATE(5,6,$BR$3:$BR1997),$BR$3:$BR$2000,CJ$3:CJ$2000,1,1))/_xlfn.XLOOKUP($BR46,$BR$3:$BR$2000,$BR$3:$BR$2000,1,1), 1)))</f>
        <v>#N/A</v>
      </c>
      <c r="CM46" t="e">
        <f t="shared" si="46"/>
        <v>#N/A</v>
      </c>
      <c r="CN46" t="e" cm="1">
        <f t="array" ref="CN46">IFERROR(IF(OR(ISNA($A46),$AC46&lt;100,INDEX(International!I$3:I$2000,_xlfn.XMATCH(100,International!I$3:I$2000,1,1)+$BR46)=""),NA(),INDEX(International!I$3:I$2000,_xlfn.XMATCH(100,International!I$3:I$2000,1,1)+$BR46)), NA())</f>
        <v>#N/A</v>
      </c>
      <c r="CO46" t="e">
        <f t="shared" si="62"/>
        <v>#N/A</v>
      </c>
      <c r="CP46" t="e">
        <f>IF(OR(ISNA($A46),$AC46&lt;100),NA(),IF($BR46=0,0,FLOOR((CN46-_xlfn.XLOOKUP(_xlfn.AGGREGATE(5,6,$BR$3:$BR1997),$BR$3:$BR$2000,CN$3:CN$2000,1,1))/_xlfn.XLOOKUP($BR46,$BR$3:$BR$2000,$BR$3:$BR$2000,1,1), 1)))</f>
        <v>#N/A</v>
      </c>
      <c r="CQ46" t="e">
        <f t="shared" si="47"/>
        <v>#N/A</v>
      </c>
      <c r="CR46" t="e" cm="1">
        <f t="array" ref="CR46">IFERROR(IF(OR(ISNA($A46),$AC46&lt;100,INDEX(International!L$3:L$2000,_xlfn.XMATCH(100,International!L$3:L$2000,1,1)+$BR46)=""),NA(),INDEX(International!L$3:L$2000,_xlfn.XMATCH(100,International!L$3:L$2000,1,1)+$BR46)), NA())</f>
        <v>#N/A</v>
      </c>
      <c r="CS46" t="e">
        <f t="shared" si="63"/>
        <v>#N/A</v>
      </c>
      <c r="CT46" t="e">
        <f>IF(OR(ISNA($A46),$AC46&lt;100),NA(),IF($BR46=0,0,FLOOR((CR46-_xlfn.XLOOKUP(_xlfn.AGGREGATE(5,6,$BR$3:$BR1997),$BR$3:$BR$2000,CR$3:CR$2000,1,1))/_xlfn.XLOOKUP($BR46,$BR$3:$BR$2000,$BR$3:$BR$2000,1,1), 1)))</f>
        <v>#N/A</v>
      </c>
      <c r="CU46" t="e">
        <f t="shared" si="48"/>
        <v>#N/A</v>
      </c>
      <c r="CV46" t="e" cm="1">
        <f t="array" ref="CV46">IFERROR(IF(OR(ISNA($A46),$AC46&lt;100,INDEX(International!O$3:O$2000,_xlfn.XMATCH(100,International!O$3:O$2000,1,1)+$BR46)=""),NA(),INDEX(International!O$3:O$2000,_xlfn.XMATCH(100,International!O$3:O$2000,1,1)+$BR46)), NA())</f>
        <v>#N/A</v>
      </c>
      <c r="CW46" t="e">
        <f t="shared" si="64"/>
        <v>#N/A</v>
      </c>
      <c r="CX46" t="e">
        <f>IF(OR(ISNA($A46),$AC46&lt;100),NA(),IF($BR46=0,0,FLOOR((CV46-_xlfn.XLOOKUP(_xlfn.AGGREGATE(5,6,$BR$3:$BR1997),$BR$3:$BR$2000,CV$3:CV$2000,1,1))/_xlfn.XLOOKUP($BR46,$BR$3:$BR$2000,$BR$3:$BR$2000,1,1), 1)))</f>
        <v>#N/A</v>
      </c>
      <c r="CY46" t="e">
        <f t="shared" si="49"/>
        <v>#N/A</v>
      </c>
      <c r="CZ46" t="e" cm="1">
        <f t="array" ref="CZ46">IFERROR(IF(OR(ISNA($A46),$AC46&lt;100,INDEX(International!R$3:R$2000,_xlfn.XMATCH(100,International!R$3:R$2000,1,1)+$BR46)=""),NA(),INDEX(International!R$3:R$2000,_xlfn.XMATCH(100,International!R$3:R$2000,1,1)+$BR46)), NA())</f>
        <v>#N/A</v>
      </c>
      <c r="DA46" t="e">
        <f t="shared" si="65"/>
        <v>#N/A</v>
      </c>
      <c r="DB46" t="e">
        <f>IF(OR(ISNA($A46),$AC46&lt;100),NA(),IF($BR46=0,0,FLOOR((CZ46-_xlfn.XLOOKUP(_xlfn.AGGREGATE(5,6,$BR$3:$BR1997),$BR$3:$BR$2000,CZ$3:CZ$2000,1,1))/_xlfn.XLOOKUP($BR46,$BR$3:$BR$2000,$BR$3:$BR$2000,1,1), 1)))</f>
        <v>#N/A</v>
      </c>
      <c r="DC46" t="e">
        <f t="shared" si="50"/>
        <v>#N/A</v>
      </c>
      <c r="DD46" t="e" cm="1">
        <f t="array" ref="DD46">IFERROR(IF(OR(ISNA($A46),$AC46&lt;100,INDEX(International!U$3:U$2000,_xlfn.XMATCH(100,International!U$3:U$2000,1,1)+$BR46)=""),NA(),INDEX(International!U$3:U$2000,_xlfn.XMATCH(100,International!U$3:U$2000,1,1)+$BR46)), NA())</f>
        <v>#N/A</v>
      </c>
      <c r="DE46" t="e">
        <f t="shared" si="66"/>
        <v>#N/A</v>
      </c>
      <c r="DF46" t="e">
        <f>IF(OR(ISNA($A46),$AC46&lt;100),NA(),IF($BR46=0,0,FLOOR((DD46-_xlfn.XLOOKUP(_xlfn.AGGREGATE(5,6,$BR$3:$BR1997),$BR$3:$BR$2000,DD$3:DD$2000,1,1))/_xlfn.XLOOKUP($BR46,$BR$3:$BR$2000,$BR$3:$BR$2000,1,1), 1)))</f>
        <v>#N/A</v>
      </c>
      <c r="DG46" t="e">
        <f t="shared" si="51"/>
        <v>#N/A</v>
      </c>
      <c r="DH46" t="e" cm="1">
        <f t="array" ref="DH46">IFERROR(IF(OR(ISNA($A46),$AC46&lt;100,INDEX(International!X$3:X$2000,_xlfn.XMATCH(100,International!X$3:X$2000,1,1)+$BR46)=""),NA(),INDEX(International!X$3:X$2000,_xlfn.XMATCH(100,International!X$3:X$2000,1,1)+$BR46)), NA())</f>
        <v>#N/A</v>
      </c>
      <c r="DI46" t="e">
        <f t="shared" si="67"/>
        <v>#N/A</v>
      </c>
      <c r="DJ46" t="e">
        <f>IF(OR(ISNA($A46),$AC46&lt;100),NA(),IF($BR46=0,0,FLOOR((DH46-_xlfn.XLOOKUP(_xlfn.AGGREGATE(5,6,$BR$3:$BR1997),$BR$3:$BR$2000,DH$3:DH$2000,1,1))/_xlfn.XLOOKUP($BR46,$BR$3:$BR$2000,$BR$3:$BR$2000,1,1), 1)))</f>
        <v>#N/A</v>
      </c>
      <c r="DK46" t="e">
        <f t="shared" si="52"/>
        <v>#N/A</v>
      </c>
      <c r="DL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45+1,DL45+1,NA())))</f>
        <v>#N/A</v>
      </c>
      <c r="DM46" t="e" cm="1">
        <f t="array" ref="DM46">IFERROR(IF(ISNA($A46),NA(),INDEX(B$3:B$2000,_xlfn.XMATCH(Configuration!$B$12,B$3:B$2000,1,1)+$DL46)-0), NA())</f>
        <v>#N/A</v>
      </c>
      <c r="DN46" t="e" cm="1">
        <f t="array" ref="DN46">IFERROR(IF(ISNA($A46),NA(),INDEX(E$3:E$2000,_xlfn.XMATCH(Configuration!$B$12,E$3:E$2000,1,1)+$DL46)-0), NA())</f>
        <v>#N/A</v>
      </c>
      <c r="DO46" t="e" cm="1">
        <f t="array" ref="DO46">IFERROR(IF(ISNA($A46),NA(),INDEX(H$3:H$2000,_xlfn.XMATCH(Configuration!$B$12,H$3:H$2000,1,1)+$DL46)-0), NA())</f>
        <v>#N/A</v>
      </c>
      <c r="DP46" t="e" cm="1">
        <f t="array" ref="DP46">IFERROR(IF(ISNA($A46),NA(),INDEX(K$3:K$2000,_xlfn.XMATCH(Configuration!$B$12,K$3:K$2000,1,1)+$DL46)-0), NA())</f>
        <v>#N/A</v>
      </c>
      <c r="DQ46" t="e" cm="1">
        <f t="array" ref="DQ46">IFERROR(IF(ISNA($A46),NA(),INDEX(N$3:N$2000,_xlfn.XMATCH(Configuration!$B$12,N$3:N$2000,1,1)+$DL46)-0), NA())</f>
        <v>#N/A</v>
      </c>
      <c r="DR46" t="e" cm="1">
        <f t="array" ref="DR46">IFERROR(IF(ISNA($A46),NA(),INDEX(Q$3:Q$2000,_xlfn.XMATCH(Configuration!$B$12,Q$3:Q$2000,1,1)+$DL46)-0), NA())</f>
        <v>#N/A</v>
      </c>
      <c r="DS46" t="e" cm="1">
        <f t="array" ref="DS46">IFERROR(IF(ISNA($A46),NA(),INDEX(T$3:T$2000,_xlfn.XMATCH(Configuration!$B$12,T$3:T$2000,1,1)+$DL46)-0), NA())</f>
        <v>#N/A</v>
      </c>
      <c r="DT46" t="e" cm="1">
        <f t="array" ref="DT46">IFERROR(IF(ISNA($A46),NA(),INDEX(W$3:W$2000,_xlfn.XMATCH(Configuration!$B$12,W$3:W$2000,1,1)+$DL46)-0), NA())</f>
        <v>#N/A</v>
      </c>
    </row>
    <row r="47" spans="1:124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15"/>
        <v>81</v>
      </c>
      <c r="AD47">
        <f t="shared" si="16"/>
        <v>22</v>
      </c>
      <c r="AE47">
        <f t="shared" si="17"/>
        <v>3</v>
      </c>
      <c r="AF47" s="5">
        <f t="shared" si="18"/>
        <v>0.88888888888888884</v>
      </c>
      <c r="AG47">
        <f t="shared" si="19"/>
        <v>56</v>
      </c>
      <c r="AH47">
        <f t="shared" si="20"/>
        <v>41</v>
      </c>
      <c r="AI47">
        <f t="shared" si="21"/>
        <v>18</v>
      </c>
      <c r="AJ47">
        <f t="shared" si="22"/>
        <v>1</v>
      </c>
      <c r="AK47">
        <f t="shared" si="23"/>
        <v>22</v>
      </c>
      <c r="AL47" s="2">
        <f t="shared" si="24"/>
        <v>0.12</v>
      </c>
      <c r="AM47" s="2">
        <f t="shared" si="25"/>
        <v>0.88</v>
      </c>
      <c r="AN47" s="2">
        <f t="shared" si="26"/>
        <v>0</v>
      </c>
      <c r="AO47" s="2">
        <f t="shared" si="27"/>
        <v>0.49382716049382713</v>
      </c>
      <c r="AP47" s="2">
        <f t="shared" si="28"/>
        <v>1.2345679012345678E-2</v>
      </c>
      <c r="AQ47" s="2">
        <f t="shared" si="29"/>
        <v>8.6419753086419748E-2</v>
      </c>
      <c r="AR47" s="2">
        <f t="shared" si="30"/>
        <v>0.18518518518518517</v>
      </c>
      <c r="AS47" s="2">
        <f t="shared" si="31"/>
        <v>2.4691358024691357E-2</v>
      </c>
      <c r="AT47" s="2">
        <f t="shared" si="32"/>
        <v>4.9382716049382713E-2</v>
      </c>
      <c r="AU47" s="2">
        <f t="shared" si="33"/>
        <v>0.14814814814814814</v>
      </c>
      <c r="AV47" s="3">
        <f t="shared" ca="1" si="34"/>
        <v>7.2857142857142856</v>
      </c>
      <c r="AW47" s="2">
        <f t="shared" si="35"/>
        <v>0.1095890410958904</v>
      </c>
      <c r="AX47" s="2">
        <f t="shared" si="36"/>
        <v>-0.1111111111111111</v>
      </c>
      <c r="AY47">
        <f t="shared" si="37"/>
        <v>5</v>
      </c>
      <c r="AZ47">
        <f t="shared" si="38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9"/>
        <v>#N/A</v>
      </c>
      <c r="BS47" t="e">
        <f t="shared" si="53"/>
        <v>#N/A</v>
      </c>
      <c r="BT47" t="e">
        <f t="shared" si="54"/>
        <v>#N/A</v>
      </c>
      <c r="BU47" t="e">
        <f t="shared" si="55"/>
        <v>#N/A</v>
      </c>
      <c r="BV47" t="e">
        <f t="shared" si="56"/>
        <v>#N/A</v>
      </c>
      <c r="BW47" t="e">
        <f t="shared" si="57"/>
        <v>#N/A</v>
      </c>
      <c r="BX47" t="e">
        <f t="shared" si="40"/>
        <v>#N/A</v>
      </c>
      <c r="BY47" t="e">
        <f t="shared" si="41"/>
        <v>#N/A</v>
      </c>
      <c r="BZ47" t="e">
        <f t="shared" si="42"/>
        <v>#N/A</v>
      </c>
      <c r="CA47" t="e">
        <f t="shared" si="43"/>
        <v>#N/A</v>
      </c>
      <c r="CB47" t="e">
        <f t="shared" si="58"/>
        <v>#N/A</v>
      </c>
      <c r="CC47" t="e">
        <f t="shared" si="59"/>
        <v>#N/A</v>
      </c>
      <c r="CD47" t="e">
        <f>IF(OR(ISNA($A47),$AC47&lt;100),NA(),IF($BR47=0,0,FLOOR((CB47-_xlfn.XLOOKUP(_xlfn.AGGREGATE(5,6,$BR$3:$BR1998),$BR$3:$BR$2000,CB$3:CB$2000,1,1))/_xlfn.XLOOKUP($BR47,$BR$3:$BR$2000,$BR$3:$BR$2000,1,1), 1)))</f>
        <v>#N/A</v>
      </c>
      <c r="CE47" t="e">
        <f t="shared" si="44"/>
        <v>#N/A</v>
      </c>
      <c r="CF47" t="e" cm="1">
        <f t="array" ref="CF47">IFERROR(IF(OR(ISNA($A47),$AC47&lt;100,INDEX(International!C$3:C$2000,_xlfn.XMATCH(100,International!C$3:C$2000,1,1)+$BR47)=""),NA(),INDEX(International!C$3:C$2000,_xlfn.XMATCH(100,International!C$3:C$2000,1,1)+$BR47)), NA())</f>
        <v>#N/A</v>
      </c>
      <c r="CG47" t="e">
        <f t="shared" si="60"/>
        <v>#N/A</v>
      </c>
      <c r="CH47" t="e">
        <f>IF(OR(ISNA($A47),$AC47&lt;100),NA(),IF($BR47=0,0,FLOOR((CF47-_xlfn.XLOOKUP(_xlfn.AGGREGATE(5,6,$BR$3:$BR1998),$BR$3:$BR$2000,CF$3:CF$2000,1,1))/_xlfn.XLOOKUP($BR47,$BR$3:$BR$2000,$BR$3:$BR$2000,1,1), 1)))</f>
        <v>#N/A</v>
      </c>
      <c r="CI47" t="e">
        <f t="shared" si="45"/>
        <v>#N/A</v>
      </c>
      <c r="CJ47" t="e" cm="1">
        <f t="array" ref="CJ47">IFERROR(IF(OR(ISNA($A47),$AC47&lt;100,INDEX(International!F$3:F$2000,_xlfn.XMATCH(100,International!F$3:F$2000,1,1)+$BR47)=""),NA(),INDEX(International!F$3:F$2000,_xlfn.XMATCH(100,International!F$3:F$2000,1,1)+$BR47)), NA())</f>
        <v>#N/A</v>
      </c>
      <c r="CK47" t="e">
        <f t="shared" si="61"/>
        <v>#N/A</v>
      </c>
      <c r="CL47" t="e">
        <f>IF(OR(ISNA($A47),$AC47&lt;100),NA(),IF($BR47=0,0,FLOOR((CJ47-_xlfn.XLOOKUP(_xlfn.AGGREGATE(5,6,$BR$3:$BR1998),$BR$3:$BR$2000,CJ$3:CJ$2000,1,1))/_xlfn.XLOOKUP($BR47,$BR$3:$BR$2000,$BR$3:$BR$2000,1,1), 1)))</f>
        <v>#N/A</v>
      </c>
      <c r="CM47" t="e">
        <f t="shared" si="46"/>
        <v>#N/A</v>
      </c>
      <c r="CN47" t="e" cm="1">
        <f t="array" ref="CN47">IFERROR(IF(OR(ISNA($A47),$AC47&lt;100,INDEX(International!I$3:I$2000,_xlfn.XMATCH(100,International!I$3:I$2000,1,1)+$BR47)=""),NA(),INDEX(International!I$3:I$2000,_xlfn.XMATCH(100,International!I$3:I$2000,1,1)+$BR47)), NA())</f>
        <v>#N/A</v>
      </c>
      <c r="CO47" t="e">
        <f t="shared" si="62"/>
        <v>#N/A</v>
      </c>
      <c r="CP47" t="e">
        <f>IF(OR(ISNA($A47),$AC47&lt;100),NA(),IF($BR47=0,0,FLOOR((CN47-_xlfn.XLOOKUP(_xlfn.AGGREGATE(5,6,$BR$3:$BR1998),$BR$3:$BR$2000,CN$3:CN$2000,1,1))/_xlfn.XLOOKUP($BR47,$BR$3:$BR$2000,$BR$3:$BR$2000,1,1), 1)))</f>
        <v>#N/A</v>
      </c>
      <c r="CQ47" t="e">
        <f t="shared" si="47"/>
        <v>#N/A</v>
      </c>
      <c r="CR47" t="e" cm="1">
        <f t="array" ref="CR47">IFERROR(IF(OR(ISNA($A47),$AC47&lt;100,INDEX(International!L$3:L$2000,_xlfn.XMATCH(100,International!L$3:L$2000,1,1)+$BR47)=""),NA(),INDEX(International!L$3:L$2000,_xlfn.XMATCH(100,International!L$3:L$2000,1,1)+$BR47)), NA())</f>
        <v>#N/A</v>
      </c>
      <c r="CS47" t="e">
        <f t="shared" si="63"/>
        <v>#N/A</v>
      </c>
      <c r="CT47" t="e">
        <f>IF(OR(ISNA($A47),$AC47&lt;100),NA(),IF($BR47=0,0,FLOOR((CR47-_xlfn.XLOOKUP(_xlfn.AGGREGATE(5,6,$BR$3:$BR1998),$BR$3:$BR$2000,CR$3:CR$2000,1,1))/_xlfn.XLOOKUP($BR47,$BR$3:$BR$2000,$BR$3:$BR$2000,1,1), 1)))</f>
        <v>#N/A</v>
      </c>
      <c r="CU47" t="e">
        <f t="shared" si="48"/>
        <v>#N/A</v>
      </c>
      <c r="CV47" t="e" cm="1">
        <f t="array" ref="CV47">IFERROR(IF(OR(ISNA($A47),$AC47&lt;100,INDEX(International!O$3:O$2000,_xlfn.XMATCH(100,International!O$3:O$2000,1,1)+$BR47)=""),NA(),INDEX(International!O$3:O$2000,_xlfn.XMATCH(100,International!O$3:O$2000,1,1)+$BR47)), NA())</f>
        <v>#N/A</v>
      </c>
      <c r="CW47" t="e">
        <f t="shared" si="64"/>
        <v>#N/A</v>
      </c>
      <c r="CX47" t="e">
        <f>IF(OR(ISNA($A47),$AC47&lt;100),NA(),IF($BR47=0,0,FLOOR((CV47-_xlfn.XLOOKUP(_xlfn.AGGREGATE(5,6,$BR$3:$BR1998),$BR$3:$BR$2000,CV$3:CV$2000,1,1))/_xlfn.XLOOKUP($BR47,$BR$3:$BR$2000,$BR$3:$BR$2000,1,1), 1)))</f>
        <v>#N/A</v>
      </c>
      <c r="CY47" t="e">
        <f t="shared" si="49"/>
        <v>#N/A</v>
      </c>
      <c r="CZ47" t="e" cm="1">
        <f t="array" ref="CZ47">IFERROR(IF(OR(ISNA($A47),$AC47&lt;100,INDEX(International!R$3:R$2000,_xlfn.XMATCH(100,International!R$3:R$2000,1,1)+$BR47)=""),NA(),INDEX(International!R$3:R$2000,_xlfn.XMATCH(100,International!R$3:R$2000,1,1)+$BR47)), NA())</f>
        <v>#N/A</v>
      </c>
      <c r="DA47" t="e">
        <f t="shared" si="65"/>
        <v>#N/A</v>
      </c>
      <c r="DB47" t="e">
        <f>IF(OR(ISNA($A47),$AC47&lt;100),NA(),IF($BR47=0,0,FLOOR((CZ47-_xlfn.XLOOKUP(_xlfn.AGGREGATE(5,6,$BR$3:$BR1998),$BR$3:$BR$2000,CZ$3:CZ$2000,1,1))/_xlfn.XLOOKUP($BR47,$BR$3:$BR$2000,$BR$3:$BR$2000,1,1), 1)))</f>
        <v>#N/A</v>
      </c>
      <c r="DC47" t="e">
        <f t="shared" si="50"/>
        <v>#N/A</v>
      </c>
      <c r="DD47" t="e" cm="1">
        <f t="array" ref="DD47">IFERROR(IF(OR(ISNA($A47),$AC47&lt;100,INDEX(International!U$3:U$2000,_xlfn.XMATCH(100,International!U$3:U$2000,1,1)+$BR47)=""),NA(),INDEX(International!U$3:U$2000,_xlfn.XMATCH(100,International!U$3:U$2000,1,1)+$BR47)), NA())</f>
        <v>#N/A</v>
      </c>
      <c r="DE47" t="e">
        <f t="shared" si="66"/>
        <v>#N/A</v>
      </c>
      <c r="DF47" t="e">
        <f>IF(OR(ISNA($A47),$AC47&lt;100),NA(),IF($BR47=0,0,FLOOR((DD47-_xlfn.XLOOKUP(_xlfn.AGGREGATE(5,6,$BR$3:$BR1998),$BR$3:$BR$2000,DD$3:DD$2000,1,1))/_xlfn.XLOOKUP($BR47,$BR$3:$BR$2000,$BR$3:$BR$2000,1,1), 1)))</f>
        <v>#N/A</v>
      </c>
      <c r="DG47" t="e">
        <f t="shared" si="51"/>
        <v>#N/A</v>
      </c>
      <c r="DH47" t="e" cm="1">
        <f t="array" ref="DH47">IFERROR(IF(OR(ISNA($A47),$AC47&lt;100,INDEX(International!X$3:X$2000,_xlfn.XMATCH(100,International!X$3:X$2000,1,1)+$BR47)=""),NA(),INDEX(International!X$3:X$2000,_xlfn.XMATCH(100,International!X$3:X$2000,1,1)+$BR47)), NA())</f>
        <v>#N/A</v>
      </c>
      <c r="DI47" t="e">
        <f t="shared" si="67"/>
        <v>#N/A</v>
      </c>
      <c r="DJ47" t="e">
        <f>IF(OR(ISNA($A47),$AC47&lt;100),NA(),IF($BR47=0,0,FLOOR((DH47-_xlfn.XLOOKUP(_xlfn.AGGREGATE(5,6,$BR$3:$BR1998),$BR$3:$BR$2000,DH$3:DH$2000,1,1))/_xlfn.XLOOKUP($BR47,$BR$3:$BR$2000,$BR$3:$BR$2000,1,1), 1)))</f>
        <v>#N/A</v>
      </c>
      <c r="DK47" t="e">
        <f t="shared" si="52"/>
        <v>#N/A</v>
      </c>
      <c r="DL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46+1,DL46+1,NA())))</f>
        <v>#N/A</v>
      </c>
      <c r="DM47" t="e" cm="1">
        <f t="array" ref="DM47">IFERROR(IF(ISNA($A47),NA(),INDEX(B$3:B$2000,_xlfn.XMATCH(Configuration!$B$12,B$3:B$2000,1,1)+$DL47)-0), NA())</f>
        <v>#N/A</v>
      </c>
      <c r="DN47" t="e" cm="1">
        <f t="array" ref="DN47">IFERROR(IF(ISNA($A47),NA(),INDEX(E$3:E$2000,_xlfn.XMATCH(Configuration!$B$12,E$3:E$2000,1,1)+$DL47)-0), NA())</f>
        <v>#N/A</v>
      </c>
      <c r="DO47" t="e" cm="1">
        <f t="array" ref="DO47">IFERROR(IF(ISNA($A47),NA(),INDEX(H$3:H$2000,_xlfn.XMATCH(Configuration!$B$12,H$3:H$2000,1,1)+$DL47)-0), NA())</f>
        <v>#N/A</v>
      </c>
      <c r="DP47" t="e" cm="1">
        <f t="array" ref="DP47">IFERROR(IF(ISNA($A47),NA(),INDEX(K$3:K$2000,_xlfn.XMATCH(Configuration!$B$12,K$3:K$2000,1,1)+$DL47)-0), NA())</f>
        <v>#N/A</v>
      </c>
      <c r="DQ47" t="e" cm="1">
        <f t="array" ref="DQ47">IFERROR(IF(ISNA($A47),NA(),INDEX(N$3:N$2000,_xlfn.XMATCH(Configuration!$B$12,N$3:N$2000,1,1)+$DL47)-0), NA())</f>
        <v>#N/A</v>
      </c>
      <c r="DR47" t="e" cm="1">
        <f t="array" ref="DR47">IFERROR(IF(ISNA($A47),NA(),INDEX(Q$3:Q$2000,_xlfn.XMATCH(Configuration!$B$12,Q$3:Q$2000,1,1)+$DL47)-0), NA())</f>
        <v>#N/A</v>
      </c>
      <c r="DS47" t="e" cm="1">
        <f t="array" ref="DS47">IFERROR(IF(ISNA($A47),NA(),INDEX(T$3:T$2000,_xlfn.XMATCH(Configuration!$B$12,T$3:T$2000,1,1)+$DL47)-0), NA())</f>
        <v>#N/A</v>
      </c>
      <c r="DT47" t="e" cm="1">
        <f t="array" ref="DT47">IFERROR(IF(ISNA($A47),NA(),INDEX(W$3:W$2000,_xlfn.XMATCH(Configuration!$B$12,W$3:W$2000,1,1)+$DL47)-0), NA())</f>
        <v>#N/A</v>
      </c>
    </row>
    <row r="48" spans="1:124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15"/>
        <v>93</v>
      </c>
      <c r="AD48">
        <f t="shared" si="16"/>
        <v>22</v>
      </c>
      <c r="AE48">
        <f t="shared" si="17"/>
        <v>3</v>
      </c>
      <c r="AF48" s="5">
        <f t="shared" si="18"/>
        <v>1.5</v>
      </c>
      <c r="AG48">
        <f t="shared" si="19"/>
        <v>68</v>
      </c>
      <c r="AH48">
        <f t="shared" si="20"/>
        <v>46</v>
      </c>
      <c r="AI48">
        <f t="shared" si="21"/>
        <v>18</v>
      </c>
      <c r="AJ48">
        <f t="shared" si="22"/>
        <v>1</v>
      </c>
      <c r="AK48">
        <f t="shared" si="23"/>
        <v>27</v>
      </c>
      <c r="AL48" s="2">
        <f t="shared" si="24"/>
        <v>0.12</v>
      </c>
      <c r="AM48" s="2">
        <f t="shared" si="25"/>
        <v>0.88</v>
      </c>
      <c r="AN48" s="2">
        <f t="shared" si="26"/>
        <v>0</v>
      </c>
      <c r="AO48" s="2">
        <f t="shared" si="27"/>
        <v>0.5053763440860215</v>
      </c>
      <c r="AP48" s="2">
        <f t="shared" si="28"/>
        <v>1.0752688172043012E-2</v>
      </c>
      <c r="AQ48" s="2">
        <f t="shared" si="29"/>
        <v>7.5268817204301078E-2</v>
      </c>
      <c r="AR48" s="2">
        <f t="shared" si="30"/>
        <v>0.16129032258064516</v>
      </c>
      <c r="AS48" s="2">
        <f t="shared" si="31"/>
        <v>2.1505376344086023E-2</v>
      </c>
      <c r="AT48" s="2">
        <f t="shared" si="32"/>
        <v>6.4516129032258063E-2</v>
      </c>
      <c r="AU48" s="2">
        <f t="shared" si="33"/>
        <v>0.16129032258064516</v>
      </c>
      <c r="AV48" s="3">
        <f t="shared" ca="1" si="34"/>
        <v>8.4285714285714288</v>
      </c>
      <c r="AW48" s="2">
        <f t="shared" si="35"/>
        <v>0.14814814814814814</v>
      </c>
      <c r="AX48" s="2">
        <f t="shared" si="36"/>
        <v>0.5</v>
      </c>
      <c r="AY48">
        <f t="shared" si="37"/>
        <v>4</v>
      </c>
      <c r="AZ48">
        <f t="shared" si="38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9"/>
        <v>#N/A</v>
      </c>
      <c r="BS48" t="e">
        <f t="shared" si="53"/>
        <v>#N/A</v>
      </c>
      <c r="BT48" t="e">
        <f t="shared" si="54"/>
        <v>#N/A</v>
      </c>
      <c r="BU48" t="e">
        <f t="shared" si="55"/>
        <v>#N/A</v>
      </c>
      <c r="BV48" t="e">
        <f t="shared" si="56"/>
        <v>#N/A</v>
      </c>
      <c r="BW48" t="e">
        <f t="shared" si="57"/>
        <v>#N/A</v>
      </c>
      <c r="BX48" t="e">
        <f t="shared" si="40"/>
        <v>#N/A</v>
      </c>
      <c r="BY48" t="e">
        <f t="shared" si="41"/>
        <v>#N/A</v>
      </c>
      <c r="BZ48" t="e">
        <f t="shared" si="42"/>
        <v>#N/A</v>
      </c>
      <c r="CA48" t="e">
        <f t="shared" si="43"/>
        <v>#N/A</v>
      </c>
      <c r="CB48" t="e">
        <f t="shared" si="58"/>
        <v>#N/A</v>
      </c>
      <c r="CC48" t="e">
        <f t="shared" si="59"/>
        <v>#N/A</v>
      </c>
      <c r="CD48" t="e">
        <f>IF(OR(ISNA($A48),$AC48&lt;100),NA(),IF($BR48=0,0,FLOOR((CB48-_xlfn.XLOOKUP(_xlfn.AGGREGATE(5,6,$BR$3:$BR1999),$BR$3:$BR$2000,CB$3:CB$2000,1,1))/_xlfn.XLOOKUP($BR48,$BR$3:$BR$2000,$BR$3:$BR$2000,1,1), 1)))</f>
        <v>#N/A</v>
      </c>
      <c r="CE48" t="e">
        <f t="shared" si="44"/>
        <v>#N/A</v>
      </c>
      <c r="CF48" t="e" cm="1">
        <f t="array" ref="CF48">IFERROR(IF(OR(ISNA($A48),$AC48&lt;100,INDEX(International!C$3:C$2000,_xlfn.XMATCH(100,International!C$3:C$2000,1,1)+$BR48)=""),NA(),INDEX(International!C$3:C$2000,_xlfn.XMATCH(100,International!C$3:C$2000,1,1)+$BR48)), NA())</f>
        <v>#N/A</v>
      </c>
      <c r="CG48" t="e">
        <f t="shared" si="60"/>
        <v>#N/A</v>
      </c>
      <c r="CH48" t="e">
        <f>IF(OR(ISNA($A48),$AC48&lt;100),NA(),IF($BR48=0,0,FLOOR((CF48-_xlfn.XLOOKUP(_xlfn.AGGREGATE(5,6,$BR$3:$BR1999),$BR$3:$BR$2000,CF$3:CF$2000,1,1))/_xlfn.XLOOKUP($BR48,$BR$3:$BR$2000,$BR$3:$BR$2000,1,1), 1)))</f>
        <v>#N/A</v>
      </c>
      <c r="CI48" t="e">
        <f t="shared" si="45"/>
        <v>#N/A</v>
      </c>
      <c r="CJ48" t="e" cm="1">
        <f t="array" ref="CJ48">IFERROR(IF(OR(ISNA($A48),$AC48&lt;100,INDEX(International!F$3:F$2000,_xlfn.XMATCH(100,International!F$3:F$2000,1,1)+$BR48)=""),NA(),INDEX(International!F$3:F$2000,_xlfn.XMATCH(100,International!F$3:F$2000,1,1)+$BR48)), NA())</f>
        <v>#N/A</v>
      </c>
      <c r="CK48" t="e">
        <f t="shared" si="61"/>
        <v>#N/A</v>
      </c>
      <c r="CL48" t="e">
        <f>IF(OR(ISNA($A48),$AC48&lt;100),NA(),IF($BR48=0,0,FLOOR((CJ48-_xlfn.XLOOKUP(_xlfn.AGGREGATE(5,6,$BR$3:$BR1999),$BR$3:$BR$2000,CJ$3:CJ$2000,1,1))/_xlfn.XLOOKUP($BR48,$BR$3:$BR$2000,$BR$3:$BR$2000,1,1), 1)))</f>
        <v>#N/A</v>
      </c>
      <c r="CM48" t="e">
        <f t="shared" si="46"/>
        <v>#N/A</v>
      </c>
      <c r="CN48" t="e" cm="1">
        <f t="array" ref="CN48">IFERROR(IF(OR(ISNA($A48),$AC48&lt;100,INDEX(International!I$3:I$2000,_xlfn.XMATCH(100,International!I$3:I$2000,1,1)+$BR48)=""),NA(),INDEX(International!I$3:I$2000,_xlfn.XMATCH(100,International!I$3:I$2000,1,1)+$BR48)), NA())</f>
        <v>#N/A</v>
      </c>
      <c r="CO48" t="e">
        <f t="shared" si="62"/>
        <v>#N/A</v>
      </c>
      <c r="CP48" t="e">
        <f>IF(OR(ISNA($A48),$AC48&lt;100),NA(),IF($BR48=0,0,FLOOR((CN48-_xlfn.XLOOKUP(_xlfn.AGGREGATE(5,6,$BR$3:$BR1999),$BR$3:$BR$2000,CN$3:CN$2000,1,1))/_xlfn.XLOOKUP($BR48,$BR$3:$BR$2000,$BR$3:$BR$2000,1,1), 1)))</f>
        <v>#N/A</v>
      </c>
      <c r="CQ48" t="e">
        <f t="shared" si="47"/>
        <v>#N/A</v>
      </c>
      <c r="CR48" t="e" cm="1">
        <f t="array" ref="CR48">IFERROR(IF(OR(ISNA($A48),$AC48&lt;100,INDEX(International!L$3:L$2000,_xlfn.XMATCH(100,International!L$3:L$2000,1,1)+$BR48)=""),NA(),INDEX(International!L$3:L$2000,_xlfn.XMATCH(100,International!L$3:L$2000,1,1)+$BR48)), NA())</f>
        <v>#N/A</v>
      </c>
      <c r="CS48" t="e">
        <f t="shared" si="63"/>
        <v>#N/A</v>
      </c>
      <c r="CT48" t="e">
        <f>IF(OR(ISNA($A48),$AC48&lt;100),NA(),IF($BR48=0,0,FLOOR((CR48-_xlfn.XLOOKUP(_xlfn.AGGREGATE(5,6,$BR$3:$BR1999),$BR$3:$BR$2000,CR$3:CR$2000,1,1))/_xlfn.XLOOKUP($BR48,$BR$3:$BR$2000,$BR$3:$BR$2000,1,1), 1)))</f>
        <v>#N/A</v>
      </c>
      <c r="CU48" t="e">
        <f t="shared" si="48"/>
        <v>#N/A</v>
      </c>
      <c r="CV48" t="e" cm="1">
        <f t="array" ref="CV48">IFERROR(IF(OR(ISNA($A48),$AC48&lt;100,INDEX(International!O$3:O$2000,_xlfn.XMATCH(100,International!O$3:O$2000,1,1)+$BR48)=""),NA(),INDEX(International!O$3:O$2000,_xlfn.XMATCH(100,International!O$3:O$2000,1,1)+$BR48)), NA())</f>
        <v>#N/A</v>
      </c>
      <c r="CW48" t="e">
        <f t="shared" si="64"/>
        <v>#N/A</v>
      </c>
      <c r="CX48" t="e">
        <f>IF(OR(ISNA($A48),$AC48&lt;100),NA(),IF($BR48=0,0,FLOOR((CV48-_xlfn.XLOOKUP(_xlfn.AGGREGATE(5,6,$BR$3:$BR1999),$BR$3:$BR$2000,CV$3:CV$2000,1,1))/_xlfn.XLOOKUP($BR48,$BR$3:$BR$2000,$BR$3:$BR$2000,1,1), 1)))</f>
        <v>#N/A</v>
      </c>
      <c r="CY48" t="e">
        <f t="shared" si="49"/>
        <v>#N/A</v>
      </c>
      <c r="CZ48" t="e" cm="1">
        <f t="array" ref="CZ48">IFERROR(IF(OR(ISNA($A48),$AC48&lt;100,INDEX(International!R$3:R$2000,_xlfn.XMATCH(100,International!R$3:R$2000,1,1)+$BR48)=""),NA(),INDEX(International!R$3:R$2000,_xlfn.XMATCH(100,International!R$3:R$2000,1,1)+$BR48)), NA())</f>
        <v>#N/A</v>
      </c>
      <c r="DA48" t="e">
        <f t="shared" si="65"/>
        <v>#N/A</v>
      </c>
      <c r="DB48" t="e">
        <f>IF(OR(ISNA($A48),$AC48&lt;100),NA(),IF($BR48=0,0,FLOOR((CZ48-_xlfn.XLOOKUP(_xlfn.AGGREGATE(5,6,$BR$3:$BR1999),$BR$3:$BR$2000,CZ$3:CZ$2000,1,1))/_xlfn.XLOOKUP($BR48,$BR$3:$BR$2000,$BR$3:$BR$2000,1,1), 1)))</f>
        <v>#N/A</v>
      </c>
      <c r="DC48" t="e">
        <f t="shared" si="50"/>
        <v>#N/A</v>
      </c>
      <c r="DD48" t="e" cm="1">
        <f t="array" ref="DD48">IFERROR(IF(OR(ISNA($A48),$AC48&lt;100,INDEX(International!U$3:U$2000,_xlfn.XMATCH(100,International!U$3:U$2000,1,1)+$BR48)=""),NA(),INDEX(International!U$3:U$2000,_xlfn.XMATCH(100,International!U$3:U$2000,1,1)+$BR48)), NA())</f>
        <v>#N/A</v>
      </c>
      <c r="DE48" t="e">
        <f t="shared" si="66"/>
        <v>#N/A</v>
      </c>
      <c r="DF48" t="e">
        <f>IF(OR(ISNA($A48),$AC48&lt;100),NA(),IF($BR48=0,0,FLOOR((DD48-_xlfn.XLOOKUP(_xlfn.AGGREGATE(5,6,$BR$3:$BR1999),$BR$3:$BR$2000,DD$3:DD$2000,1,1))/_xlfn.XLOOKUP($BR48,$BR$3:$BR$2000,$BR$3:$BR$2000,1,1), 1)))</f>
        <v>#N/A</v>
      </c>
      <c r="DG48" t="e">
        <f t="shared" si="51"/>
        <v>#N/A</v>
      </c>
      <c r="DH48" t="e" cm="1">
        <f t="array" ref="DH48">IFERROR(IF(OR(ISNA($A48),$AC48&lt;100,INDEX(International!X$3:X$2000,_xlfn.XMATCH(100,International!X$3:X$2000,1,1)+$BR48)=""),NA(),INDEX(International!X$3:X$2000,_xlfn.XMATCH(100,International!X$3:X$2000,1,1)+$BR48)), NA())</f>
        <v>#N/A</v>
      </c>
      <c r="DI48" t="e">
        <f t="shared" si="67"/>
        <v>#N/A</v>
      </c>
      <c r="DJ48" t="e">
        <f>IF(OR(ISNA($A48),$AC48&lt;100),NA(),IF($BR48=0,0,FLOOR((DH48-_xlfn.XLOOKUP(_xlfn.AGGREGATE(5,6,$BR$3:$BR1999),$BR$3:$BR$2000,DH$3:DH$2000,1,1))/_xlfn.XLOOKUP($BR48,$BR$3:$BR$2000,$BR$3:$BR$2000,1,1), 1)))</f>
        <v>#N/A</v>
      </c>
      <c r="DK48" t="e">
        <f t="shared" si="52"/>
        <v>#N/A</v>
      </c>
      <c r="DL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47+1,DL47+1,NA())))</f>
        <v>#N/A</v>
      </c>
      <c r="DM48" t="e" cm="1">
        <f t="array" ref="DM48">IFERROR(IF(ISNA($A48),NA(),INDEX(B$3:B$2000,_xlfn.XMATCH(Configuration!$B$12,B$3:B$2000,1,1)+$DL48)-0), NA())</f>
        <v>#N/A</v>
      </c>
      <c r="DN48" t="e" cm="1">
        <f t="array" ref="DN48">IFERROR(IF(ISNA($A48),NA(),INDEX(E$3:E$2000,_xlfn.XMATCH(Configuration!$B$12,E$3:E$2000,1,1)+$DL48)-0), NA())</f>
        <v>#N/A</v>
      </c>
      <c r="DO48" t="e" cm="1">
        <f t="array" ref="DO48">IFERROR(IF(ISNA($A48),NA(),INDEX(H$3:H$2000,_xlfn.XMATCH(Configuration!$B$12,H$3:H$2000,1,1)+$DL48)-0), NA())</f>
        <v>#N/A</v>
      </c>
      <c r="DP48" t="e" cm="1">
        <f t="array" ref="DP48">IFERROR(IF(ISNA($A48),NA(),INDEX(K$3:K$2000,_xlfn.XMATCH(Configuration!$B$12,K$3:K$2000,1,1)+$DL48)-0), NA())</f>
        <v>#N/A</v>
      </c>
      <c r="DQ48" t="e" cm="1">
        <f t="array" ref="DQ48">IFERROR(IF(ISNA($A48),NA(),INDEX(N$3:N$2000,_xlfn.XMATCH(Configuration!$B$12,N$3:N$2000,1,1)+$DL48)-0), NA())</f>
        <v>#N/A</v>
      </c>
      <c r="DR48" t="e" cm="1">
        <f t="array" ref="DR48">IFERROR(IF(ISNA($A48),NA(),INDEX(Q$3:Q$2000,_xlfn.XMATCH(Configuration!$B$12,Q$3:Q$2000,1,1)+$DL48)-0), NA())</f>
        <v>#N/A</v>
      </c>
      <c r="DS48" t="e" cm="1">
        <f t="array" ref="DS48">IFERROR(IF(ISNA($A48),NA(),INDEX(T$3:T$2000,_xlfn.XMATCH(Configuration!$B$12,T$3:T$2000,1,1)+$DL48)-0), NA())</f>
        <v>#N/A</v>
      </c>
      <c r="DT48" t="e" cm="1">
        <f t="array" ref="DT48">IFERROR(IF(ISNA($A48),NA(),INDEX(W$3:W$2000,_xlfn.XMATCH(Configuration!$B$12,W$3:W$2000,1,1)+$DL48)-0), NA())</f>
        <v>#N/A</v>
      </c>
    </row>
    <row r="49" spans="1:131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15"/>
        <v>113</v>
      </c>
      <c r="AD49">
        <f t="shared" si="16"/>
        <v>22</v>
      </c>
      <c r="AE49">
        <f t="shared" si="17"/>
        <v>3</v>
      </c>
      <c r="AF49" s="5">
        <f t="shared" si="18"/>
        <v>1.6666666666666667</v>
      </c>
      <c r="AG49">
        <f t="shared" si="19"/>
        <v>88</v>
      </c>
      <c r="AH49">
        <f t="shared" si="20"/>
        <v>52</v>
      </c>
      <c r="AI49">
        <f t="shared" si="21"/>
        <v>18</v>
      </c>
      <c r="AJ49">
        <f t="shared" si="22"/>
        <v>1</v>
      </c>
      <c r="AK49">
        <f t="shared" si="23"/>
        <v>33</v>
      </c>
      <c r="AL49" s="2">
        <f t="shared" si="24"/>
        <v>0.12</v>
      </c>
      <c r="AM49" s="2">
        <f t="shared" si="25"/>
        <v>0.88</v>
      </c>
      <c r="AN49" s="2">
        <f t="shared" si="26"/>
        <v>0</v>
      </c>
      <c r="AO49" s="2">
        <f t="shared" si="27"/>
        <v>0.53982300884955747</v>
      </c>
      <c r="AP49" s="2">
        <f t="shared" si="28"/>
        <v>8.8495575221238937E-3</v>
      </c>
      <c r="AQ49" s="2">
        <f t="shared" si="29"/>
        <v>6.1946902654867256E-2</v>
      </c>
      <c r="AR49" s="2">
        <f t="shared" si="30"/>
        <v>0.15929203539823009</v>
      </c>
      <c r="AS49" s="2">
        <f t="shared" si="31"/>
        <v>1.7699115044247787E-2</v>
      </c>
      <c r="AT49" s="2">
        <f t="shared" si="32"/>
        <v>5.3097345132743362E-2</v>
      </c>
      <c r="AU49" s="2">
        <f t="shared" si="33"/>
        <v>0.15929203539823009</v>
      </c>
      <c r="AV49" s="3">
        <f t="shared" ca="1" si="34"/>
        <v>10.142857142857142</v>
      </c>
      <c r="AW49" s="2">
        <f t="shared" si="35"/>
        <v>0.21505376344086022</v>
      </c>
      <c r="AX49" s="2">
        <f t="shared" si="36"/>
        <v>0.66666666666666663</v>
      </c>
      <c r="AY49">
        <f t="shared" si="37"/>
        <v>4</v>
      </c>
      <c r="AZ49">
        <f t="shared" si="38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9"/>
        <v>0</v>
      </c>
      <c r="BS49">
        <f t="shared" si="53"/>
        <v>100</v>
      </c>
      <c r="BT49">
        <f t="shared" si="54"/>
        <v>100</v>
      </c>
      <c r="BU49">
        <f t="shared" si="55"/>
        <v>100</v>
      </c>
      <c r="BV49">
        <f t="shared" si="56"/>
        <v>100</v>
      </c>
      <c r="BW49">
        <f t="shared" si="57"/>
        <v>100</v>
      </c>
      <c r="BX49">
        <f t="shared" si="40"/>
        <v>100</v>
      </c>
      <c r="BY49">
        <f t="shared" si="41"/>
        <v>100</v>
      </c>
      <c r="BZ49">
        <f t="shared" si="42"/>
        <v>100</v>
      </c>
      <c r="CA49">
        <f t="shared" si="43"/>
        <v>113</v>
      </c>
      <c r="CB49">
        <f t="shared" si="58"/>
        <v>113</v>
      </c>
      <c r="CC49">
        <f t="shared" si="59"/>
        <v>0</v>
      </c>
      <c r="CD49">
        <f>IF(OR(ISNA($A49),$AC49&lt;100),NA(),IF($BR49=0,0,FLOOR((CB49-_xlfn.XLOOKUP(_xlfn.AGGREGATE(5,6,$BR$3:$BR2000),$BR$3:$BR$2000,CB$3:CB$2000,1,1))/_xlfn.XLOOKUP($BR49,$BR$3:$BR$2000,$BR$3:$BR$2000,1,1), 1)))</f>
        <v>0</v>
      </c>
      <c r="CE49">
        <f t="shared" si="44"/>
        <v>0</v>
      </c>
      <c r="CF49" cm="1">
        <f t="array" ref="CF49">IFERROR(IF(OR(ISNA($A49),$AC49&lt;100,INDEX(International!C$3:C$2000,_xlfn.XMATCH(100,International!C$3:C$2000,1,1)+$BR49)=""),NA(),INDEX(International!C$3:C$2000,_xlfn.XMATCH(100,International!C$3:C$2000,1,1)+$BR49)), NA())</f>
        <v>155</v>
      </c>
      <c r="CG49">
        <f t="shared" si="60"/>
        <v>0</v>
      </c>
      <c r="CH49">
        <f>IF(OR(ISNA($A49),$AC49&lt;100),NA(),IF($BR49=0,0,FLOOR((CF49-_xlfn.XLOOKUP(_xlfn.AGGREGATE(5,6,$BR$3:$BR2000),$BR$3:$BR$2000,CF$3:CF$2000,1,1))/_xlfn.XLOOKUP($BR49,$BR$3:$BR$2000,$BR$3:$BR$2000,1,1), 1)))</f>
        <v>0</v>
      </c>
      <c r="CI49">
        <f t="shared" si="45"/>
        <v>0</v>
      </c>
      <c r="CJ49" cm="1">
        <f t="array" ref="CJ49">IFERROR(IF(OR(ISNA($A49),$AC49&lt;100,INDEX(International!F$3:F$2000,_xlfn.XMATCH(100,International!F$3:F$2000,1,1)+$BR49)=""),NA(),INDEX(International!F$3:F$2000,_xlfn.XMATCH(100,International!F$3:F$2000,1,1)+$BR49)), NA())</f>
        <v>100</v>
      </c>
      <c r="CK49">
        <f t="shared" si="61"/>
        <v>0</v>
      </c>
      <c r="CL49">
        <f>IF(OR(ISNA($A49),$AC49&lt;100),NA(),IF($BR49=0,0,FLOOR((CJ49-_xlfn.XLOOKUP(_xlfn.AGGREGATE(5,6,$BR$3:$BR2000),$BR$3:$BR$2000,CJ$3:CJ$2000,1,1))/_xlfn.XLOOKUP($BR49,$BR$3:$BR$2000,$BR$3:$BR$2000,1,1), 1)))</f>
        <v>0</v>
      </c>
      <c r="CM49">
        <f t="shared" si="46"/>
        <v>0</v>
      </c>
      <c r="CN49" cm="1">
        <f t="array" ref="CN49">IFERROR(IF(OR(ISNA($A49),$AC49&lt;100,INDEX(International!I$3:I$2000,_xlfn.XMATCH(100,International!I$3:I$2000,1,1)+$BR49)=""),NA(),INDEX(International!I$3:I$2000,_xlfn.XMATCH(100,International!I$3:I$2000,1,1)+$BR49)), NA())</f>
        <v>262</v>
      </c>
      <c r="CO49">
        <f t="shared" si="62"/>
        <v>0</v>
      </c>
      <c r="CP49">
        <f>IF(OR(ISNA($A49),$AC49&lt;100),NA(),IF($BR49=0,0,FLOOR((CN49-_xlfn.XLOOKUP(_xlfn.AGGREGATE(5,6,$BR$3:$BR2000),$BR$3:$BR$2000,CN$3:CN$2000,1,1))/_xlfn.XLOOKUP($BR49,$BR$3:$BR$2000,$BR$3:$BR$2000,1,1), 1)))</f>
        <v>0</v>
      </c>
      <c r="CQ49">
        <f t="shared" si="47"/>
        <v>0</v>
      </c>
      <c r="CR49" cm="1">
        <f t="array" ref="CR49">IFERROR(IF(OR(ISNA($A49),$AC49&lt;100,INDEX(International!L$3:L$2000,_xlfn.XMATCH(100,International!L$3:L$2000,1,1)+$BR49)=""),NA(),INDEX(International!L$3:L$2000,_xlfn.XMATCH(100,International!L$3:L$2000,1,1)+$BR49)), NA())</f>
        <v>118</v>
      </c>
      <c r="CS49">
        <f t="shared" si="63"/>
        <v>0</v>
      </c>
      <c r="CT49">
        <f>IF(OR(ISNA($A49),$AC49&lt;100),NA(),IF($BR49=0,0,FLOOR((CR49-_xlfn.XLOOKUP(_xlfn.AGGREGATE(5,6,$BR$3:$BR2000),$BR$3:$BR$2000,CR$3:CR$2000,1,1))/_xlfn.XLOOKUP($BR49,$BR$3:$BR$2000,$BR$3:$BR$2000,1,1), 1)))</f>
        <v>0</v>
      </c>
      <c r="CU49">
        <f t="shared" si="48"/>
        <v>0</v>
      </c>
      <c r="CV49" cm="1">
        <f t="array" ref="CV49">IFERROR(IF(OR(ISNA($A49),$AC49&lt;100,INDEX(International!O$3:O$2000,_xlfn.XMATCH(100,International!O$3:O$2000,1,1)+$BR49)=""),NA(),INDEX(International!O$3:O$2000,_xlfn.XMATCH(100,International!O$3:O$2000,1,1)+$BR49)), NA())</f>
        <v>109</v>
      </c>
      <c r="CW49">
        <f t="shared" si="64"/>
        <v>0</v>
      </c>
      <c r="CX49">
        <f>IF(OR(ISNA($A49),$AC49&lt;100),NA(),IF($BR49=0,0,FLOOR((CV49-_xlfn.XLOOKUP(_xlfn.AGGREGATE(5,6,$BR$3:$BR2000),$BR$3:$BR$2000,CV$3:CV$2000,1,1))/_xlfn.XLOOKUP($BR49,$BR$3:$BR$2000,$BR$3:$BR$2000,1,1), 1)))</f>
        <v>0</v>
      </c>
      <c r="CY49">
        <f t="shared" si="49"/>
        <v>0</v>
      </c>
      <c r="CZ49" cm="1">
        <f t="array" ref="CZ49">IFERROR(IF(OR(ISNA($A49),$AC49&lt;100,INDEX(International!R$3:R$2000,_xlfn.XMATCH(100,International!R$3:R$2000,1,1)+$BR49)=""),NA(),INDEX(International!R$3:R$2000,_xlfn.XMATCH(100,International!R$3:R$2000,1,1)+$BR49)), NA())</f>
        <v>102</v>
      </c>
      <c r="DA49">
        <f t="shared" si="65"/>
        <v>0</v>
      </c>
      <c r="DB49">
        <f>IF(OR(ISNA($A49),$AC49&lt;100),NA(),IF($BR49=0,0,FLOOR((CZ49-_xlfn.XLOOKUP(_xlfn.AGGREGATE(5,6,$BR$3:$BR2000),$BR$3:$BR$2000,CZ$3:CZ$2000,1,1))/_xlfn.XLOOKUP($BR49,$BR$3:$BR$2000,$BR$3:$BR$2000,1,1), 1)))</f>
        <v>0</v>
      </c>
      <c r="DC49">
        <f t="shared" si="50"/>
        <v>0</v>
      </c>
      <c r="DD49" cm="1">
        <f t="array" ref="DD49">IFERROR(IF(OR(ISNA($A49),$AC49&lt;100,INDEX(International!U$3:U$2000,_xlfn.XMATCH(100,International!U$3:U$2000,1,1)+$BR49)=""),NA(),INDEX(International!U$3:U$2000,_xlfn.XMATCH(100,International!U$3:U$2000,1,1)+$BR49)), NA())</f>
        <v>104</v>
      </c>
      <c r="DE49">
        <f t="shared" si="66"/>
        <v>0</v>
      </c>
      <c r="DF49">
        <f>IF(OR(ISNA($A49),$AC49&lt;100),NA(),IF($BR49=0,0,FLOOR((DD49-_xlfn.XLOOKUP(_xlfn.AGGREGATE(5,6,$BR$3:$BR2000),$BR$3:$BR$2000,DD$3:DD$2000,1,1))/_xlfn.XLOOKUP($BR49,$BR$3:$BR$2000,$BR$3:$BR$2000,1,1), 1)))</f>
        <v>0</v>
      </c>
      <c r="DG49">
        <f t="shared" si="51"/>
        <v>0</v>
      </c>
      <c r="DH49" cm="1">
        <f t="array" ref="DH49">IFERROR(IF(OR(ISNA($A49),$AC49&lt;100,INDEX(International!X$3:X$2000,_xlfn.XMATCH(100,International!X$3:X$2000,1,1)+$BR49)=""),NA(),INDEX(International!X$3:X$2000,_xlfn.XMATCH(100,International!X$3:X$2000,1,1)+$BR49)), NA())</f>
        <v>115</v>
      </c>
      <c r="DI49">
        <f t="shared" si="67"/>
        <v>0</v>
      </c>
      <c r="DJ49">
        <f>IF(OR(ISNA($A49),$AC49&lt;100),NA(),IF($BR49=0,0,FLOOR((DH49-_xlfn.XLOOKUP(_xlfn.AGGREGATE(5,6,$BR$3:$BR2000),$BR$3:$BR$2000,DH$3:DH$2000,1,1))/_xlfn.XLOOKUP($BR49,$BR$3:$BR$2000,$BR$3:$BR$2000,1,1), 1)))</f>
        <v>0</v>
      </c>
      <c r="DK49">
        <f t="shared" si="52"/>
        <v>0</v>
      </c>
      <c r="DL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48+1,DL48+1,NA())))</f>
        <v>#N/A</v>
      </c>
      <c r="DM49" t="e" cm="1">
        <f t="array" ref="DM49">IFERROR(IF(ISNA($A49),NA(),INDEX(B$3:B$2000,_xlfn.XMATCH(Configuration!$B$12,B$3:B$2000,1,1)+$DL49)-0), NA())</f>
        <v>#N/A</v>
      </c>
      <c r="DN49" t="e" cm="1">
        <f t="array" ref="DN49">IFERROR(IF(ISNA($A49),NA(),INDEX(E$3:E$2000,_xlfn.XMATCH(Configuration!$B$12,E$3:E$2000,1,1)+$DL49)-0), NA())</f>
        <v>#N/A</v>
      </c>
      <c r="DO49" t="e" cm="1">
        <f t="array" ref="DO49">IFERROR(IF(ISNA($A49),NA(),INDEX(H$3:H$2000,_xlfn.XMATCH(Configuration!$B$12,H$3:H$2000,1,1)+$DL49)-0), NA())</f>
        <v>#N/A</v>
      </c>
      <c r="DP49" t="e" cm="1">
        <f t="array" ref="DP49">IFERROR(IF(ISNA($A49),NA(),INDEX(K$3:K$2000,_xlfn.XMATCH(Configuration!$B$12,K$3:K$2000,1,1)+$DL49)-0), NA())</f>
        <v>#N/A</v>
      </c>
      <c r="DQ49" t="e" cm="1">
        <f t="array" ref="DQ49">IFERROR(IF(ISNA($A49),NA(),INDEX(N$3:N$2000,_xlfn.XMATCH(Configuration!$B$12,N$3:N$2000,1,1)+$DL49)-0), NA())</f>
        <v>#N/A</v>
      </c>
      <c r="DR49" t="e" cm="1">
        <f t="array" ref="DR49">IFERROR(IF(ISNA($A49),NA(),INDEX(Q$3:Q$2000,_xlfn.XMATCH(Configuration!$B$12,Q$3:Q$2000,1,1)+$DL49)-0), NA())</f>
        <v>#N/A</v>
      </c>
      <c r="DS49" t="e" cm="1">
        <f t="array" ref="DS49">IFERROR(IF(ISNA($A49),NA(),INDEX(T$3:T$2000,_xlfn.XMATCH(Configuration!$B$12,T$3:T$2000,1,1)+$DL49)-0), NA())</f>
        <v>#N/A</v>
      </c>
      <c r="DT49" t="e" cm="1">
        <f t="array" ref="DT49">IFERROR(IF(ISNA($A49),NA(),INDEX(W$3:W$2000,_xlfn.XMATCH(Configuration!$B$12,W$3:W$2000,1,1)+$DL49)-0), NA())</f>
        <v>#N/A</v>
      </c>
    </row>
    <row r="50" spans="1:131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15"/>
        <v>128</v>
      </c>
      <c r="AD50">
        <f t="shared" si="16"/>
        <v>22</v>
      </c>
      <c r="AE50">
        <f t="shared" si="17"/>
        <v>3</v>
      </c>
      <c r="AF50" s="5">
        <f t="shared" si="18"/>
        <v>0.75</v>
      </c>
      <c r="AG50">
        <f t="shared" si="19"/>
        <v>103</v>
      </c>
      <c r="AH50">
        <f t="shared" si="20"/>
        <v>63</v>
      </c>
      <c r="AI50">
        <f t="shared" si="21"/>
        <v>18</v>
      </c>
      <c r="AJ50">
        <f t="shared" si="22"/>
        <v>1</v>
      </c>
      <c r="AK50">
        <f t="shared" si="23"/>
        <v>44</v>
      </c>
      <c r="AL50" s="2">
        <f t="shared" si="24"/>
        <v>0.12</v>
      </c>
      <c r="AM50" s="2">
        <f t="shared" si="25"/>
        <v>0.88</v>
      </c>
      <c r="AN50" s="2">
        <f t="shared" si="26"/>
        <v>0</v>
      </c>
      <c r="AO50" s="2">
        <f t="shared" si="27"/>
        <v>0.5078125</v>
      </c>
      <c r="AP50" s="2">
        <f t="shared" si="28"/>
        <v>7.8125E-3</v>
      </c>
      <c r="AQ50" s="2">
        <f t="shared" si="29"/>
        <v>7.03125E-2</v>
      </c>
      <c r="AR50" s="2">
        <f t="shared" si="30"/>
        <v>0.15625</v>
      </c>
      <c r="AS50" s="2">
        <f t="shared" si="31"/>
        <v>2.34375E-2</v>
      </c>
      <c r="AT50" s="2">
        <f t="shared" si="32"/>
        <v>7.03125E-2</v>
      </c>
      <c r="AU50" s="2">
        <f t="shared" si="33"/>
        <v>0.1640625</v>
      </c>
      <c r="AV50" s="3">
        <f t="shared" ca="1" si="34"/>
        <v>10.857142857142858</v>
      </c>
      <c r="AW50" s="2">
        <f t="shared" si="35"/>
        <v>0.13274336283185842</v>
      </c>
      <c r="AX50" s="2">
        <f t="shared" si="36"/>
        <v>-0.25</v>
      </c>
      <c r="AY50">
        <f t="shared" si="37"/>
        <v>4</v>
      </c>
      <c r="AZ50">
        <f t="shared" si="38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9"/>
        <v>1</v>
      </c>
      <c r="BS50">
        <f t="shared" si="53"/>
        <v>200</v>
      </c>
      <c r="BT50">
        <f t="shared" si="54"/>
        <v>140</v>
      </c>
      <c r="BU50">
        <f t="shared" si="55"/>
        <v>124</v>
      </c>
      <c r="BV50">
        <f t="shared" si="56"/>
        <v>118</v>
      </c>
      <c r="BW50">
        <f t="shared" si="57"/>
        <v>114</v>
      </c>
      <c r="BX50">
        <f t="shared" si="40"/>
        <v>112</v>
      </c>
      <c r="BY50">
        <f t="shared" si="41"/>
        <v>110</v>
      </c>
      <c r="BZ50">
        <f t="shared" si="42"/>
        <v>110</v>
      </c>
      <c r="CA50">
        <f t="shared" si="43"/>
        <v>285</v>
      </c>
      <c r="CB50">
        <f t="shared" si="58"/>
        <v>128</v>
      </c>
      <c r="CC50">
        <f t="shared" si="59"/>
        <v>2.807854499471603</v>
      </c>
      <c r="CD50">
        <f>IF(OR(ISNA($A50),$AC50&lt;100),NA(),IF($BR50=0,0,FLOOR((CB50-_xlfn.XLOOKUP(_xlfn.AGGREGATE(5,6,$BR$3:$BR2001),$BR$3:$BR$2000,CB$3:CB$2000,1,1))/_xlfn.XLOOKUP($BR50,$BR$3:$BR$2000,$BR$3:$BR$2000,1,1), 1)))</f>
        <v>15</v>
      </c>
      <c r="CE50">
        <f t="shared" si="44"/>
        <v>5.5610845840456893</v>
      </c>
      <c r="CF50" cm="1">
        <f t="array" ref="CF50">IFERROR(IF(OR(ISNA($A50),$AC50&lt;100,INDEX(International!C$3:C$2000,_xlfn.XMATCH(100,International!C$3:C$2000,1,1)+$BR50)=""),NA(),INDEX(International!C$3:C$2000,_xlfn.XMATCH(100,International!C$3:C$2000,1,1)+$BR50)), NA())</f>
        <v>229</v>
      </c>
      <c r="CG50">
        <f t="shared" si="60"/>
        <v>0.83657674253379721</v>
      </c>
      <c r="CH50">
        <f>IF(OR(ISNA($A50),$AC50&lt;100),NA(),IF($BR50=0,0,FLOOR((CF50-_xlfn.XLOOKUP(_xlfn.AGGREGATE(5,6,$BR$3:$BR2001),$BR$3:$BR$2000,CF$3:CF$2000,1,1))/_xlfn.XLOOKUP($BR50,$BR$3:$BR$2000,$BR$3:$BR$2000,1,1), 1)))</f>
        <v>74</v>
      </c>
      <c r="CI50">
        <f t="shared" si="45"/>
        <v>1.775948526097721</v>
      </c>
      <c r="CJ50" cm="1">
        <f t="array" ref="CJ50">IFERROR(IF(OR(ISNA($A50),$AC50&lt;100,INDEX(International!F$3:F$2000,_xlfn.XMATCH(100,International!F$3:F$2000,1,1)+$BR50)=""),NA(),INDEX(International!F$3:F$2000,_xlfn.XMATCH(100,International!F$3:F$2000,1,1)+$BR50)), NA())</f>
        <v>130</v>
      </c>
      <c r="CK50">
        <f t="shared" si="61"/>
        <v>2.6419267958111399</v>
      </c>
      <c r="CL50">
        <f>IF(OR(ISNA($A50),$AC50&lt;100),NA(),IF($BR50=0,0,FLOOR((CJ50-_xlfn.XLOOKUP(_xlfn.AGGREGATE(5,6,$BR$3:$BR2001),$BR$3:$BR$2000,CJ$3:CJ$2000,1,1))/_xlfn.XLOOKUP($BR50,$BR$3:$BR$2000,$BR$3:$BR$2000,1,1), 1)))</f>
        <v>30</v>
      </c>
      <c r="CM50">
        <f t="shared" si="46"/>
        <v>2.6419267958111399</v>
      </c>
      <c r="CN50" cm="1">
        <f t="array" ref="CN50">IFERROR(IF(OR(ISNA($A50),$AC50&lt;100,INDEX(International!I$3:I$2000,_xlfn.XMATCH(100,International!I$3:I$2000,1,1)+$BR50)=""),NA(),INDEX(International!I$3:I$2000,_xlfn.XMATCH(100,International!I$3:I$2000,1,1)+$BR50)), NA())</f>
        <v>442</v>
      </c>
      <c r="CO50">
        <f t="shared" si="62"/>
        <v>0.46640782315672163</v>
      </c>
      <c r="CP50">
        <f>IF(OR(ISNA($A50),$AC50&lt;100),NA(),IF($BR50=0,0,FLOOR((CN50-_xlfn.XLOOKUP(_xlfn.AGGREGATE(5,6,$BR$3:$BR2001),$BR$3:$BR$2000,CN$3:CN$2000,1,1))/_xlfn.XLOOKUP($BR50,$BR$3:$BR$2000,$BR$3:$BR$2000,1,1), 1)))</f>
        <v>180</v>
      </c>
      <c r="CQ50">
        <f t="shared" si="47"/>
        <v>1.3254169574115031</v>
      </c>
      <c r="CR50" cm="1">
        <f t="array" ref="CR50">IFERROR(IF(OR(ISNA($A50),$AC50&lt;100,INDEX(International!L$3:L$2000,_xlfn.XMATCH(100,International!L$3:L$2000,1,1)+$BR50)=""),NA(),INDEX(International!L$3:L$2000,_xlfn.XMATCH(100,International!L$3:L$2000,1,1)+$BR50)), NA())</f>
        <v>149</v>
      </c>
      <c r="CS50">
        <f t="shared" si="63"/>
        <v>1.7381862801464845</v>
      </c>
      <c r="CT50">
        <f>IF(OR(ISNA($A50),$AC50&lt;100),NA(),IF($BR50=0,0,FLOOR((CR50-_xlfn.XLOOKUP(_xlfn.AGGREGATE(5,6,$BR$3:$BR2001),$BR$3:$BR$2000,CR$3:CR$2000,1,1))/_xlfn.XLOOKUP($BR50,$BR$3:$BR$2000,$BR$3:$BR$2000,1,1), 1)))</f>
        <v>31</v>
      </c>
      <c r="CU50">
        <f t="shared" si="48"/>
        <v>2.9715432734715463</v>
      </c>
      <c r="CV50" cm="1">
        <f t="array" ref="CV50">IFERROR(IF(OR(ISNA($A50),$AC50&lt;100,INDEX(International!O$3:O$2000,_xlfn.XMATCH(100,International!O$3:O$2000,1,1)+$BR50)=""),NA(),INDEX(International!O$3:O$2000,_xlfn.XMATCH(100,International!O$3:O$2000,1,1)+$BR50)), NA())</f>
        <v>169</v>
      </c>
      <c r="CW50">
        <f t="shared" si="64"/>
        <v>1.3209633979055704</v>
      </c>
      <c r="CX50">
        <f>IF(OR(ISNA($A50),$AC50&lt;100),NA(),IF($BR50=0,0,FLOOR((CV50-_xlfn.XLOOKUP(_xlfn.AGGREGATE(5,6,$BR$3:$BR2001),$BR$3:$BR$2000,CV$3:CV$2000,1,1))/_xlfn.XLOOKUP($BR50,$BR$3:$BR$2000,$BR$3:$BR$2000,1,1), 1)))</f>
        <v>60</v>
      </c>
      <c r="CY50">
        <f t="shared" si="49"/>
        <v>1.5805401082061143</v>
      </c>
      <c r="CZ50" cm="1">
        <f t="array" ref="CZ50">IFERROR(IF(OR(ISNA($A50),$AC50&lt;100,INDEX(International!R$3:R$2000,_xlfn.XMATCH(100,International!R$3:R$2000,1,1)+$BR50)=""),NA(),INDEX(International!R$3:R$2000,_xlfn.XMATCH(100,International!R$3:R$2000,1,1)+$BR50)), NA())</f>
        <v>106</v>
      </c>
      <c r="DA50">
        <f t="shared" si="65"/>
        <v>11.895661045941877</v>
      </c>
      <c r="DB50">
        <f>IF(OR(ISNA($A50),$AC50&lt;100),NA(),IF($BR50=0,0,FLOOR((CZ50-_xlfn.XLOOKUP(_xlfn.AGGREGATE(5,6,$BR$3:$BR2001),$BR$3:$BR$2000,CZ$3:CZ$2000,1,1))/_xlfn.XLOOKUP($BR50,$BR$3:$BR$2000,$BR$3:$BR$2000,1,1), 1)))</f>
        <v>4</v>
      </c>
      <c r="DC50">
        <f t="shared" si="50"/>
        <v>18.019604849842146</v>
      </c>
      <c r="DD50" cm="1">
        <f t="array" ref="DD50">IFERROR(IF(OR(ISNA($A50),$AC50&lt;100,INDEX(International!U$3:U$2000,_xlfn.XMATCH(100,International!U$3:U$2000,1,1)+$BR50)=""),NA(),INDEX(International!U$3:U$2000,_xlfn.XMATCH(100,International!U$3:U$2000,1,1)+$BR50)), NA())</f>
        <v>204</v>
      </c>
      <c r="DE50">
        <f t="shared" si="66"/>
        <v>0.972224373892845</v>
      </c>
      <c r="DF50">
        <f>IF(OR(ISNA($A50),$AC50&lt;100),NA(),IF($BR50=0,0,FLOOR((DD50-_xlfn.XLOOKUP(_xlfn.AGGREGATE(5,6,$BR$3:$BR2001),$BR$3:$BR$2000,DD$3:DD$2000,1,1))/_xlfn.XLOOKUP($BR50,$BR$3:$BR$2000,$BR$3:$BR$2000,1,1), 1)))</f>
        <v>100</v>
      </c>
      <c r="DG50">
        <f t="shared" si="51"/>
        <v>1.0288218009431018</v>
      </c>
      <c r="DH50" cm="1">
        <f t="array" ref="DH50">IFERROR(IF(OR(ISNA($A50),$AC50&lt;100,INDEX(International!X$3:X$2000,_xlfn.XMATCH(100,International!X$3:X$2000,1,1)+$BR50)=""),NA(),INDEX(International!X$3:X$2000,_xlfn.XMATCH(100,International!X$3:X$2000,1,1)+$BR50)), NA())</f>
        <v>163</v>
      </c>
      <c r="DI50">
        <f t="shared" si="67"/>
        <v>1.4186973669342502</v>
      </c>
      <c r="DJ50">
        <f>IF(OR(ISNA($A50),$AC50&lt;100),NA(),IF($BR50=0,0,FLOOR((DH50-_xlfn.XLOOKUP(_xlfn.AGGREGATE(5,6,$BR$3:$BR2001),$BR$3:$BR$2000,DH$3:DH$2000,1,1))/_xlfn.XLOOKUP($BR50,$BR$3:$BR$2000,$BR$3:$BR$2000,1,1), 1)))</f>
        <v>48</v>
      </c>
      <c r="DK50">
        <f t="shared" si="52"/>
        <v>1.9871309296114346</v>
      </c>
      <c r="DL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49+1,DL49+1,NA())))</f>
        <v>#N/A</v>
      </c>
      <c r="DM50" t="e" cm="1">
        <f t="array" ref="DM50">IFERROR(IF(ISNA($A50),NA(),INDEX(B$3:B$2000,_xlfn.XMATCH(Configuration!$B$12,B$3:B$2000,1,1)+$DL50)-0), NA())</f>
        <v>#N/A</v>
      </c>
      <c r="DN50" t="e" cm="1">
        <f t="array" ref="DN50">IFERROR(IF(ISNA($A50),NA(),INDEX(E$3:E$2000,_xlfn.XMATCH(Configuration!$B$12,E$3:E$2000,1,1)+$DL50)-0), NA())</f>
        <v>#N/A</v>
      </c>
      <c r="DO50" t="e" cm="1">
        <f t="array" ref="DO50">IFERROR(IF(ISNA($A50),NA(),INDEX(H$3:H$2000,_xlfn.XMATCH(Configuration!$B$12,H$3:H$2000,1,1)+$DL50)-0), NA())</f>
        <v>#N/A</v>
      </c>
      <c r="DP50" t="e" cm="1">
        <f t="array" ref="DP50">IFERROR(IF(ISNA($A50),NA(),INDEX(K$3:K$2000,_xlfn.XMATCH(Configuration!$B$12,K$3:K$2000,1,1)+$DL50)-0), NA())</f>
        <v>#N/A</v>
      </c>
      <c r="DQ50" t="e" cm="1">
        <f t="array" ref="DQ50">IFERROR(IF(ISNA($A50),NA(),INDEX(N$3:N$2000,_xlfn.XMATCH(Configuration!$B$12,N$3:N$2000,1,1)+$DL50)-0), NA())</f>
        <v>#N/A</v>
      </c>
      <c r="DR50" t="e" cm="1">
        <f t="array" ref="DR50">IFERROR(IF(ISNA($A50),NA(),INDEX(Q$3:Q$2000,_xlfn.XMATCH(Configuration!$B$12,Q$3:Q$2000,1,1)+$DL50)-0), NA())</f>
        <v>#N/A</v>
      </c>
      <c r="DS50" t="e" cm="1">
        <f t="array" ref="DS50">IFERROR(IF(ISNA($A50),NA(),INDEX(T$3:T$2000,_xlfn.XMATCH(Configuration!$B$12,T$3:T$2000,1,1)+$DL50)-0), NA())</f>
        <v>#N/A</v>
      </c>
      <c r="DT50" t="e" cm="1">
        <f t="array" ref="DT50">IFERROR(IF(ISNA($A50),NA(),INDEX(W$3:W$2000,_xlfn.XMATCH(Configuration!$B$12,W$3:W$2000,1,1)+$DL50)-0), NA())</f>
        <v>#N/A</v>
      </c>
    </row>
    <row r="51" spans="1:131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15"/>
        <v>158</v>
      </c>
      <c r="AD51">
        <f t="shared" si="16"/>
        <v>22</v>
      </c>
      <c r="AE51">
        <f t="shared" si="17"/>
        <v>3</v>
      </c>
      <c r="AF51" s="5">
        <f t="shared" si="18"/>
        <v>2</v>
      </c>
      <c r="AG51">
        <f t="shared" si="19"/>
        <v>133</v>
      </c>
      <c r="AH51">
        <f t="shared" si="20"/>
        <v>80</v>
      </c>
      <c r="AI51">
        <f t="shared" si="21"/>
        <v>18</v>
      </c>
      <c r="AJ51">
        <f t="shared" si="22"/>
        <v>1</v>
      </c>
      <c r="AK51">
        <f t="shared" si="23"/>
        <v>61</v>
      </c>
      <c r="AL51" s="2">
        <f t="shared" si="24"/>
        <v>0.12</v>
      </c>
      <c r="AM51" s="2">
        <f t="shared" si="25"/>
        <v>0.88</v>
      </c>
      <c r="AN51" s="2">
        <f t="shared" si="26"/>
        <v>6.3291139240506328E-3</v>
      </c>
      <c r="AO51" s="2">
        <f t="shared" si="27"/>
        <v>0.49367088607594939</v>
      </c>
      <c r="AP51" s="2">
        <f t="shared" si="28"/>
        <v>6.3291139240506328E-3</v>
      </c>
      <c r="AQ51" s="2">
        <f t="shared" si="29"/>
        <v>7.5949367088607597E-2</v>
      </c>
      <c r="AR51" s="2">
        <f t="shared" si="30"/>
        <v>0.17088607594936708</v>
      </c>
      <c r="AS51" s="2">
        <f t="shared" si="31"/>
        <v>1.8987341772151899E-2</v>
      </c>
      <c r="AT51" s="2">
        <f t="shared" si="32"/>
        <v>5.6962025316455694E-2</v>
      </c>
      <c r="AU51" s="2">
        <f t="shared" si="33"/>
        <v>0.17088607594936708</v>
      </c>
      <c r="AV51" s="3">
        <f t="shared" ca="1" si="34"/>
        <v>14</v>
      </c>
      <c r="AW51" s="2">
        <f t="shared" si="35"/>
        <v>0.234375</v>
      </c>
      <c r="AX51" s="2">
        <f t="shared" si="36"/>
        <v>1</v>
      </c>
      <c r="AY51">
        <f t="shared" si="37"/>
        <v>4</v>
      </c>
      <c r="AZ51">
        <f t="shared" si="38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9"/>
        <v>2</v>
      </c>
      <c r="BS51">
        <f t="shared" si="53"/>
        <v>400</v>
      </c>
      <c r="BT51">
        <f t="shared" si="54"/>
        <v>200</v>
      </c>
      <c r="BU51">
        <f t="shared" si="55"/>
        <v>158</v>
      </c>
      <c r="BV51">
        <f t="shared" si="56"/>
        <v>140</v>
      </c>
      <c r="BW51">
        <f t="shared" si="57"/>
        <v>130</v>
      </c>
      <c r="BX51">
        <f t="shared" si="40"/>
        <v>124</v>
      </c>
      <c r="BY51">
        <f t="shared" si="41"/>
        <v>120</v>
      </c>
      <c r="BZ51">
        <f t="shared" si="42"/>
        <v>124</v>
      </c>
      <c r="CA51">
        <f t="shared" si="43"/>
        <v>457</v>
      </c>
      <c r="CB51">
        <f t="shared" si="58"/>
        <v>158</v>
      </c>
      <c r="CC51">
        <f t="shared" si="59"/>
        <v>3.030649450055066</v>
      </c>
      <c r="CD51">
        <f>IF(OR(ISNA($A51),$AC51&lt;100),NA(),IF($BR51=0,0,FLOOR((CB51-_xlfn.XLOOKUP(_xlfn.AGGREGATE(5,6,$BR$3:$BR2002),$BR$3:$BR$2000,CB$3:CB$2000,1,1))/_xlfn.XLOOKUP($BR51,$BR$3:$BR$2000,$BR$3:$BR$2000,1,1), 1)))</f>
        <v>22</v>
      </c>
      <c r="CE51">
        <f t="shared" si="44"/>
        <v>3.2918478409204655</v>
      </c>
      <c r="CF51" cm="1">
        <f t="array" ref="CF51">IFERROR(IF(OR(ISNA($A51),$AC51&lt;100,INDEX(International!C$3:C$2000,_xlfn.XMATCH(100,International!C$3:C$2000,1,1)+$BR51)=""),NA(),INDEX(International!C$3:C$2000,_xlfn.XMATCH(100,International!C$3:C$2000,1,1)+$BR51)), NA())</f>
        <v>322</v>
      </c>
      <c r="CG51">
        <f t="shared" si="60"/>
        <v>1.18549380814987</v>
      </c>
      <c r="CH51">
        <f>IF(OR(ISNA($A51),$AC51&lt;100),NA(),IF($BR51=0,0,FLOOR((CF51-_xlfn.XLOOKUP(_xlfn.AGGREGATE(5,6,$BR$3:$BR2002),$BR$3:$BR$2000,CF$3:CF$2000,1,1))/_xlfn.XLOOKUP($BR51,$BR$3:$BR$2000,$BR$3:$BR$2000,1,1), 1)))</f>
        <v>83</v>
      </c>
      <c r="CI51">
        <f t="shared" si="45"/>
        <v>2.0337062817751268</v>
      </c>
      <c r="CJ51" cm="1">
        <f t="array" ref="CJ51">IFERROR(IF(OR(ISNA($A51),$AC51&lt;100,INDEX(International!F$3:F$2000,_xlfn.XMATCH(100,International!F$3:F$2000,1,1)+$BR51)=""),NA(),INDEX(International!F$3:F$2000,_xlfn.XMATCH(100,International!F$3:F$2000,1,1)+$BR51)), NA())</f>
        <v>191</v>
      </c>
      <c r="CK51">
        <f t="shared" si="61"/>
        <v>2.1423078591135898</v>
      </c>
      <c r="CL51">
        <f>IF(OR(ISNA($A51),$AC51&lt;100),NA(),IF($BR51=0,0,FLOOR((CJ51-_xlfn.XLOOKUP(_xlfn.AGGREGATE(5,6,$BR$3:$BR2002),$BR$3:$BR$2000,CJ$3:CJ$2000,1,1))/_xlfn.XLOOKUP($BR51,$BR$3:$BR$2000,$BR$3:$BR$2000,1,1), 1)))</f>
        <v>45</v>
      </c>
      <c r="CM51">
        <f t="shared" si="46"/>
        <v>1.8016037389814858</v>
      </c>
      <c r="CN51" cm="1">
        <f t="array" ref="CN51">IFERROR(IF(OR(ISNA($A51),$AC51&lt;100,INDEX(International!I$3:I$2000,_xlfn.XMATCH(100,International!I$3:I$2000,1,1)+$BR51)=""),NA(),INDEX(International!I$3:I$2000,_xlfn.XMATCH(100,International!I$3:I$2000,1,1)+$BR51)), NA())</f>
        <v>615</v>
      </c>
      <c r="CO51">
        <f t="shared" si="62"/>
        <v>0.76318796129875843</v>
      </c>
      <c r="CP51">
        <f>IF(OR(ISNA($A51),$AC51&lt;100),NA(),IF($BR51=0,0,FLOOR((CN51-_xlfn.XLOOKUP(_xlfn.AGGREGATE(5,6,$BR$3:$BR2002),$BR$3:$BR$2000,CN$3:CN$2000,1,1))/_xlfn.XLOOKUP($BR51,$BR$3:$BR$2000,$BR$3:$BR$2000,1,1), 1)))</f>
        <v>176</v>
      </c>
      <c r="CQ51">
        <f t="shared" si="47"/>
        <v>2.0984595507387547</v>
      </c>
      <c r="CR51" cm="1">
        <f t="array" ref="CR51">IFERROR(IF(OR(ISNA($A51),$AC51&lt;100,INDEX(International!L$3:L$2000,_xlfn.XMATCH(100,International!L$3:L$2000,1,1)+$BR51)=""),NA(),INDEX(International!L$3:L$2000,_xlfn.XMATCH(100,International!L$3:L$2000,1,1)+$BR51)), NA())</f>
        <v>217</v>
      </c>
      <c r="CS51">
        <f t="shared" si="63"/>
        <v>1.7893968601871486</v>
      </c>
      <c r="CT51">
        <f>IF(OR(ISNA($A51),$AC51&lt;100),NA(),IF($BR51=0,0,FLOOR((CR51-_xlfn.XLOOKUP(_xlfn.AGGREGATE(5,6,$BR$3:$BR2002),$BR$3:$BR$2000,CR$3:CR$2000,1,1))/_xlfn.XLOOKUP($BR51,$BR$3:$BR$2000,$BR$3:$BR$2000,1,1), 1)))</f>
        <v>49</v>
      </c>
      <c r="CU51">
        <f t="shared" si="48"/>
        <v>1.8437165822361259</v>
      </c>
      <c r="CV51" cm="1">
        <f t="array" ref="CV51">IFERROR(IF(OR(ISNA($A51),$AC51&lt;100,INDEX(International!O$3:O$2000,_xlfn.XMATCH(100,International!O$3:O$2000,1,1)+$BR51)=""),NA(),INDEX(International!O$3:O$2000,_xlfn.XMATCH(100,International!O$3:O$2000,1,1)+$BR51)), NA())</f>
        <v>200</v>
      </c>
      <c r="CW51">
        <f t="shared" si="64"/>
        <v>2</v>
      </c>
      <c r="CX51">
        <f>IF(OR(ISNA($A51),$AC51&lt;100),NA(),IF($BR51=0,0,FLOOR((CV51-_xlfn.XLOOKUP(_xlfn.AGGREGATE(5,6,$BR$3:$BR2002),$BR$3:$BR$2000,CV$3:CV$2000,1,1))/_xlfn.XLOOKUP($BR51,$BR$3:$BR$2000,$BR$3:$BR$2000,1,1), 1)))</f>
        <v>45</v>
      </c>
      <c r="CY51">
        <f t="shared" si="49"/>
        <v>4.115620056758643</v>
      </c>
      <c r="CZ51" cm="1">
        <f t="array" ref="CZ51">IFERROR(IF(OR(ISNA($A51),$AC51&lt;100,INDEX(International!R$3:R$2000,_xlfn.XMATCH(100,International!R$3:R$2000,1,1)+$BR51)=""),NA(),INDEX(International!R$3:R$2000,_xlfn.XMATCH(100,International!R$3:R$2000,1,1)+$BR51)), NA())</f>
        <v>108</v>
      </c>
      <c r="DA51">
        <f t="shared" si="65"/>
        <v>18.012936684001176</v>
      </c>
      <c r="DB51">
        <f>IF(OR(ISNA($A51),$AC51&lt;100),NA(),IF($BR51=0,0,FLOOR((CZ51-_xlfn.XLOOKUP(_xlfn.AGGREGATE(5,6,$BR$3:$BR2002),$BR$3:$BR$2000,CZ$3:CZ$2000,1,1))/_xlfn.XLOOKUP($BR51,$BR$3:$BR$2000,$BR$3:$BR$2000,1,1), 1)))</f>
        <v>3</v>
      </c>
      <c r="DC51">
        <f t="shared" si="50"/>
        <v>37.082294466303075</v>
      </c>
      <c r="DD51" cm="1">
        <f t="array" ref="DD51">IFERROR(IF(OR(ISNA($A51),$AC51&lt;100,INDEX(International!U$3:U$2000,_xlfn.XMATCH(100,International!U$3:U$2000,1,1)+$BR51)=""),NA(),INDEX(International!U$3:U$2000,_xlfn.XMATCH(100,International!U$3:U$2000,1,1)+$BR51)), NA())</f>
        <v>433</v>
      </c>
      <c r="DE51">
        <f t="shared" si="66"/>
        <v>0.94590956839454277</v>
      </c>
      <c r="DF51">
        <f>IF(OR(ISNA($A51),$AC51&lt;100),NA(),IF($BR51=0,0,FLOOR((DD51-_xlfn.XLOOKUP(_xlfn.AGGREGATE(5,6,$BR$3:$BR2002),$BR$3:$BR$2000,DD$3:DD$2000,1,1))/_xlfn.XLOOKUP($BR51,$BR$3:$BR$2000,$BR$3:$BR$2000,1,1), 1)))</f>
        <v>164</v>
      </c>
      <c r="DG51">
        <f t="shared" si="51"/>
        <v>0.92098172697878311</v>
      </c>
      <c r="DH51" cm="1">
        <f t="array" ref="DH51">IFERROR(IF(OR(ISNA($A51),$AC51&lt;100,INDEX(International!X$3:X$2000,_xlfn.XMATCH(100,International!X$3:X$2000,1,1)+$BR51)=""),NA(),INDEX(International!X$3:X$2000,_xlfn.XMATCH(100,International!X$3:X$2000,1,1)+$BR51)), NA())</f>
        <v>206</v>
      </c>
      <c r="DI51">
        <f t="shared" si="67"/>
        <v>1.9181996470349865</v>
      </c>
      <c r="DJ51">
        <f>IF(OR(ISNA($A51),$AC51&lt;100),NA(),IF($BR51=0,0,FLOOR((DH51-_xlfn.XLOOKUP(_xlfn.AGGREGATE(5,6,$BR$3:$BR2002),$BR$3:$BR$2000,DH$3:DH$2000,1,1))/_xlfn.XLOOKUP($BR51,$BR$3:$BR$2000,$BR$3:$BR$2000,1,1), 1)))</f>
        <v>45</v>
      </c>
      <c r="DK51">
        <f t="shared" si="52"/>
        <v>2.9605736883095837</v>
      </c>
      <c r="DL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50+1,DL50+1,NA())))</f>
        <v>#N/A</v>
      </c>
      <c r="DM51" t="e" cm="1">
        <f t="array" ref="DM51">IFERROR(IF(ISNA($A51),NA(),INDEX(B$3:B$2000,_xlfn.XMATCH(Configuration!$B$12,B$3:B$2000,1,1)+$DL51)-0), NA())</f>
        <v>#N/A</v>
      </c>
      <c r="DN51" t="e" cm="1">
        <f t="array" ref="DN51">IFERROR(IF(ISNA($A51),NA(),INDEX(E$3:E$2000,_xlfn.XMATCH(Configuration!$B$12,E$3:E$2000,1,1)+$DL51)-0), NA())</f>
        <v>#N/A</v>
      </c>
      <c r="DO51" t="e" cm="1">
        <f t="array" ref="DO51">IFERROR(IF(ISNA($A51),NA(),INDEX(H$3:H$2000,_xlfn.XMATCH(Configuration!$B$12,H$3:H$2000,1,1)+$DL51)-0), NA())</f>
        <v>#N/A</v>
      </c>
      <c r="DP51" t="e" cm="1">
        <f t="array" ref="DP51">IFERROR(IF(ISNA($A51),NA(),INDEX(K$3:K$2000,_xlfn.XMATCH(Configuration!$B$12,K$3:K$2000,1,1)+$DL51)-0), NA())</f>
        <v>#N/A</v>
      </c>
      <c r="DQ51" t="e" cm="1">
        <f t="array" ref="DQ51">IFERROR(IF(ISNA($A51),NA(),INDEX(N$3:N$2000,_xlfn.XMATCH(Configuration!$B$12,N$3:N$2000,1,1)+$DL51)-0), NA())</f>
        <v>#N/A</v>
      </c>
      <c r="DR51" t="e" cm="1">
        <f t="array" ref="DR51">IFERROR(IF(ISNA($A51),NA(),INDEX(Q$3:Q$2000,_xlfn.XMATCH(Configuration!$B$12,Q$3:Q$2000,1,1)+$DL51)-0), NA())</f>
        <v>#N/A</v>
      </c>
      <c r="DS51" t="e" cm="1">
        <f t="array" ref="DS51">IFERROR(IF(ISNA($A51),NA(),INDEX(T$3:T$2000,_xlfn.XMATCH(Configuration!$B$12,T$3:T$2000,1,1)+$DL51)-0), NA())</f>
        <v>#N/A</v>
      </c>
      <c r="DT51" t="e" cm="1">
        <f t="array" ref="DT51">IFERROR(IF(ISNA($A51),NA(),INDEX(W$3:W$2000,_xlfn.XMATCH(Configuration!$B$12,W$3:W$2000,1,1)+$DL51)-0), NA())</f>
        <v>#N/A</v>
      </c>
    </row>
    <row r="52" spans="1:131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1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1</v>
      </c>
      <c r="AC52">
        <f t="shared" si="15"/>
        <v>199</v>
      </c>
      <c r="AD52">
        <f t="shared" si="16"/>
        <v>24</v>
      </c>
      <c r="AE52">
        <f t="shared" si="17"/>
        <v>4</v>
      </c>
      <c r="AF52" s="5">
        <f t="shared" si="18"/>
        <v>1.3666666666666667</v>
      </c>
      <c r="AG52">
        <f t="shared" si="19"/>
        <v>171</v>
      </c>
      <c r="AH52">
        <f t="shared" si="20"/>
        <v>107</v>
      </c>
      <c r="AI52">
        <f t="shared" si="21"/>
        <v>20</v>
      </c>
      <c r="AJ52">
        <f t="shared" si="22"/>
        <v>2</v>
      </c>
      <c r="AK52">
        <f t="shared" si="23"/>
        <v>85</v>
      </c>
      <c r="AL52" s="2">
        <f t="shared" si="24"/>
        <v>0.14285714285714285</v>
      </c>
      <c r="AM52" s="2">
        <f t="shared" si="25"/>
        <v>0.8571428571428571</v>
      </c>
      <c r="AN52" s="2">
        <f t="shared" si="26"/>
        <v>5.0251256281407036E-3</v>
      </c>
      <c r="AO52" s="2">
        <f t="shared" si="27"/>
        <v>0.46231155778894473</v>
      </c>
      <c r="AP52" s="2">
        <f t="shared" si="28"/>
        <v>5.0251256281407036E-3</v>
      </c>
      <c r="AQ52" s="2">
        <f t="shared" si="29"/>
        <v>8.0402010050251257E-2</v>
      </c>
      <c r="AR52" s="2">
        <f t="shared" si="30"/>
        <v>0.17587939698492464</v>
      </c>
      <c r="AS52" s="2">
        <f t="shared" si="31"/>
        <v>2.0100502512562814E-2</v>
      </c>
      <c r="AT52" s="2">
        <f t="shared" si="32"/>
        <v>7.0351758793969849E-2</v>
      </c>
      <c r="AU52" s="2">
        <f t="shared" si="33"/>
        <v>0.18090452261306533</v>
      </c>
      <c r="AV52" s="3">
        <f t="shared" ca="1" si="34"/>
        <v>19.285714285714285</v>
      </c>
      <c r="AW52" s="2">
        <f t="shared" si="35"/>
        <v>0.25949367088607594</v>
      </c>
      <c r="AX52" s="2">
        <f t="shared" si="36"/>
        <v>0.36666666666666664</v>
      </c>
      <c r="AY52">
        <f t="shared" si="37"/>
        <v>4</v>
      </c>
      <c r="AZ52">
        <f t="shared" si="38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9"/>
        <v>3</v>
      </c>
      <c r="BS52">
        <f t="shared" si="53"/>
        <v>800</v>
      </c>
      <c r="BT52">
        <f t="shared" si="54"/>
        <v>282</v>
      </c>
      <c r="BU52">
        <f t="shared" si="55"/>
        <v>200</v>
      </c>
      <c r="BV52">
        <f t="shared" si="56"/>
        <v>168</v>
      </c>
      <c r="BW52">
        <f t="shared" si="57"/>
        <v>150</v>
      </c>
      <c r="BX52">
        <f t="shared" si="40"/>
        <v>140</v>
      </c>
      <c r="BY52">
        <f t="shared" si="41"/>
        <v>134</v>
      </c>
      <c r="BZ52">
        <f t="shared" si="42"/>
        <v>140</v>
      </c>
      <c r="CA52">
        <f t="shared" si="43"/>
        <v>629</v>
      </c>
      <c r="CB52">
        <f t="shared" si="58"/>
        <v>199</v>
      </c>
      <c r="CC52">
        <f t="shared" si="59"/>
        <v>3.0218527372757253</v>
      </c>
      <c r="CD52">
        <f>IF(OR(ISNA($A52),$AC52&lt;100),NA(),IF($BR52=0,0,FLOOR((CB52-_xlfn.XLOOKUP(_xlfn.AGGREGATE(5,6,$BR$3:$BR2003),$BR$3:$BR$2000,CB$3:CB$2000,1,1))/_xlfn.XLOOKUP($BR52,$BR$3:$BR$2000,$BR$3:$BR$2000,1,1), 1)))</f>
        <v>28</v>
      </c>
      <c r="CE52">
        <f t="shared" si="44"/>
        <v>3.0044116266582339</v>
      </c>
      <c r="CF52" cm="1">
        <f t="array" ref="CF52">IFERROR(IF(OR(ISNA($A52),$AC52&lt;100,INDEX(International!C$3:C$2000,_xlfn.XMATCH(100,International!C$3:C$2000,1,1)+$BR52)=""),NA(),INDEX(International!C$3:C$2000,_xlfn.XMATCH(100,International!C$3:C$2000,1,1)+$BR52)), NA())</f>
        <v>453</v>
      </c>
      <c r="CG52">
        <f t="shared" si="60"/>
        <v>1.3764555126372393</v>
      </c>
      <c r="CH52">
        <f>IF(OR(ISNA($A52),$AC52&lt;100),NA(),IF($BR52=0,0,FLOOR((CF52-_xlfn.XLOOKUP(_xlfn.AGGREGATE(5,6,$BR$3:$BR2003),$BR$3:$BR$2000,CF$3:CF$2000,1,1))/_xlfn.XLOOKUP($BR52,$BR$3:$BR$2000,$BR$3:$BR$2000,1,1), 1)))</f>
        <v>99</v>
      </c>
      <c r="CI52">
        <f t="shared" si="45"/>
        <v>2.0306615190159216</v>
      </c>
      <c r="CJ52" cm="1">
        <f t="array" ref="CJ52">IFERROR(IF(OR(ISNA($A52),$AC52&lt;100,INDEX(International!F$3:F$2000,_xlfn.XMATCH(100,International!F$3:F$2000,1,1)+$BR52)=""),NA(),INDEX(International!F$3:F$2000,_xlfn.XMATCH(100,International!F$3:F$2000,1,1)+$BR52)), NA())</f>
        <v>204</v>
      </c>
      <c r="CK52">
        <f t="shared" si="61"/>
        <v>2.9166731216785347</v>
      </c>
      <c r="CL52">
        <f>IF(OR(ISNA($A52),$AC52&lt;100),NA(),IF($BR52=0,0,FLOOR((CJ52-_xlfn.XLOOKUP(_xlfn.AGGREGATE(5,6,$BR$3:$BR2003),$BR$3:$BR$2000,CJ$3:CJ$2000,1,1))/_xlfn.XLOOKUP($BR52,$BR$3:$BR$2000,$BR$3:$BR$2000,1,1), 1)))</f>
        <v>34</v>
      </c>
      <c r="CM52">
        <f t="shared" si="46"/>
        <v>10.526702071155716</v>
      </c>
      <c r="CN52" cm="1">
        <f t="array" ref="CN52">IFERROR(IF(OR(ISNA($A52),$AC52&lt;100,INDEX(International!I$3:I$2000,_xlfn.XMATCH(100,International!I$3:I$2000,1,1)+$BR52)=""),NA(),INDEX(International!I$3:I$2000,_xlfn.XMATCH(100,International!I$3:I$2000,1,1)+$BR52)), NA())</f>
        <v>801</v>
      </c>
      <c r="CO52">
        <f t="shared" si="62"/>
        <v>0.99939961313627235</v>
      </c>
      <c r="CP52">
        <f>IF(OR(ISNA($A52),$AC52&lt;100),NA(),IF($BR52=0,0,FLOOR((CN52-_xlfn.XLOOKUP(_xlfn.AGGREGATE(5,6,$BR$3:$BR2003),$BR$3:$BR$2000,CN$3:CN$2000,1,1))/_xlfn.XLOOKUP($BR52,$BR$3:$BR$2000,$BR$3:$BR$2000,1,1), 1)))</f>
        <v>179</v>
      </c>
      <c r="CQ52">
        <f t="shared" si="47"/>
        <v>2.6231859109206592</v>
      </c>
      <c r="CR52" cm="1">
        <f t="array" ref="CR52">IFERROR(IF(OR(ISNA($A52),$AC52&lt;100,INDEX(International!L$3:L$2000,_xlfn.XMATCH(100,International!L$3:L$2000,1,1)+$BR52)=""),NA(),INDEX(International!L$3:L$2000,_xlfn.XMATCH(100,International!L$3:L$2000,1,1)+$BR52)), NA())</f>
        <v>262</v>
      </c>
      <c r="CS52">
        <f t="shared" si="63"/>
        <v>2.1589462087068489</v>
      </c>
      <c r="CT52">
        <f>IF(OR(ISNA($A52),$AC52&lt;100),NA(),IF($BR52=0,0,FLOOR((CR52-_xlfn.XLOOKUP(_xlfn.AGGREGATE(5,6,$BR$3:$BR2003),$BR$3:$BR$2000,CR$3:CR$2000,1,1))/_xlfn.XLOOKUP($BR52,$BR$3:$BR$2000,$BR$3:$BR$2000,1,1), 1)))</f>
        <v>48</v>
      </c>
      <c r="CU52">
        <f t="shared" si="48"/>
        <v>3.6782046305735898</v>
      </c>
      <c r="CV52" cm="1">
        <f t="array" ref="CV52">IFERROR(IF(OR(ISNA($A52),$AC52&lt;100,INDEX(International!O$3:O$2000,_xlfn.XMATCH(100,International!O$3:O$2000,1,1)+$BR52)=""),NA(),INDEX(International!O$3:O$2000,_xlfn.XMATCH(100,International!O$3:O$2000,1,1)+$BR52)), NA())</f>
        <v>239</v>
      </c>
      <c r="CW52">
        <f t="shared" si="64"/>
        <v>2.3866146845135878</v>
      </c>
      <c r="CX52">
        <f>IF(OR(ISNA($A52),$AC52&lt;100),NA(),IF($BR52=0,0,FLOOR((CV52-_xlfn.XLOOKUP(_xlfn.AGGREGATE(5,6,$BR$3:$BR2003),$BR$3:$BR$2000,CV$3:CV$2000,1,1))/_xlfn.XLOOKUP($BR52,$BR$3:$BR$2000,$BR$3:$BR$2000,1,1), 1)))</f>
        <v>43</v>
      </c>
      <c r="CY52">
        <f t="shared" si="49"/>
        <v>3.8908898277439397</v>
      </c>
      <c r="CZ52" cm="1">
        <f t="array" ref="CZ52">IFERROR(IF(OR(ISNA($A52),$AC52&lt;100,INDEX(International!R$3:R$2000,_xlfn.XMATCH(100,International!R$3:R$2000,1,1)+$BR52)=""),NA(),INDEX(International!R$3:R$2000,_xlfn.XMATCH(100,International!R$3:R$2000,1,1)+$BR52)), NA())</f>
        <v>110</v>
      </c>
      <c r="DA52">
        <f t="shared" si="65"/>
        <v>21.817622692025136</v>
      </c>
      <c r="DB52">
        <f>IF(OR(ISNA($A52),$AC52&lt;100),NA(),IF($BR52=0,0,FLOOR((CZ52-_xlfn.XLOOKUP(_xlfn.AGGREGATE(5,6,$BR$3:$BR2003),$BR$3:$BR$2000,CZ$3:CZ$2000,1,1))/_xlfn.XLOOKUP($BR52,$BR$3:$BR$2000,$BR$3:$BR$2000,1,1), 1)))</f>
        <v>2</v>
      </c>
      <c r="DC52">
        <f t="shared" si="50"/>
        <v>37.775461458653254</v>
      </c>
      <c r="DD52" cm="1">
        <f t="array" ref="DD52">IFERROR(IF(OR(ISNA($A52),$AC52&lt;100,INDEX(International!U$3:U$2000,_xlfn.XMATCH(100,International!U$3:U$2000,1,1)+$BR52)=""),NA(),INDEX(International!U$3:U$2000,_xlfn.XMATCH(100,International!U$3:U$2000,1,1)+$BR52)), NA())</f>
        <v>602</v>
      </c>
      <c r="DE52">
        <f t="shared" si="66"/>
        <v>1.1584069414356533</v>
      </c>
      <c r="DF52">
        <f>IF(OR(ISNA($A52),$AC52&lt;100),NA(),IF($BR52=0,0,FLOOR((DD52-_xlfn.XLOOKUP(_xlfn.AGGREGATE(5,6,$BR$3:$BR2003),$BR$3:$BR$2000,DD$3:DD$2000,1,1))/_xlfn.XLOOKUP($BR52,$BR$3:$BR$2000,$BR$3:$BR$2000,1,1), 1)))</f>
        <v>166</v>
      </c>
      <c r="DG52">
        <f t="shared" si="51"/>
        <v>2.1035074508624181</v>
      </c>
      <c r="DH52" cm="1">
        <f t="array" ref="DH52">IFERROR(IF(OR(ISNA($A52),$AC52&lt;100,INDEX(International!X$3:X$2000,_xlfn.XMATCH(100,International!X$3:X$2000,1,1)+$BR52)=""),NA(),INDEX(International!X$3:X$2000,_xlfn.XMATCH(100,International!X$3:X$2000,1,1)+$BR52)), NA())</f>
        <v>273</v>
      </c>
      <c r="DI52">
        <f t="shared" si="67"/>
        <v>2.0705349096699623</v>
      </c>
      <c r="DJ52">
        <f>IF(OR(ISNA($A52),$AC52&lt;100),NA(),IF($BR52=0,0,FLOOR((DH52-_xlfn.XLOOKUP(_xlfn.AGGREGATE(5,6,$BR$3:$BR2003),$BR$3:$BR$2000,DH$3:DH$2000,1,1))/_xlfn.XLOOKUP($BR52,$BR$3:$BR$2000,$BR$3:$BR$2000,1,1), 1)))</f>
        <v>52</v>
      </c>
      <c r="DK52">
        <f t="shared" si="52"/>
        <v>2.4614983884256825</v>
      </c>
      <c r="DL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51+1,DL51+1,NA())))</f>
        <v>#N/A</v>
      </c>
      <c r="DM52" t="e" cm="1">
        <f t="array" ref="DM52">IFERROR(IF(ISNA($A52),NA(),INDEX(B$3:B$2000,_xlfn.XMATCH(Configuration!$B$12,B$3:B$2000,1,1)+$DL52)-0), NA())</f>
        <v>#N/A</v>
      </c>
      <c r="DN52" t="e" cm="1">
        <f t="array" ref="DN52">IFERROR(IF(ISNA($A52),NA(),INDEX(E$3:E$2000,_xlfn.XMATCH(Configuration!$B$12,E$3:E$2000,1,1)+$DL52)-0), NA())</f>
        <v>#N/A</v>
      </c>
      <c r="DO52" t="e" cm="1">
        <f t="array" ref="DO52">IFERROR(IF(ISNA($A52),NA(),INDEX(H$3:H$2000,_xlfn.XMATCH(Configuration!$B$12,H$3:H$2000,1,1)+$DL52)-0), NA())</f>
        <v>#N/A</v>
      </c>
      <c r="DP52" t="e" cm="1">
        <f t="array" ref="DP52">IFERROR(IF(ISNA($A52),NA(),INDEX(K$3:K$2000,_xlfn.XMATCH(Configuration!$B$12,K$3:K$2000,1,1)+$DL52)-0), NA())</f>
        <v>#N/A</v>
      </c>
      <c r="DQ52" t="e" cm="1">
        <f t="array" ref="DQ52">IFERROR(IF(ISNA($A52),NA(),INDEX(N$3:N$2000,_xlfn.XMATCH(Configuration!$B$12,N$3:N$2000,1,1)+$DL52)-0), NA())</f>
        <v>#N/A</v>
      </c>
      <c r="DR52" t="e" cm="1">
        <f t="array" ref="DR52">IFERROR(IF(ISNA($A52),NA(),INDEX(Q$3:Q$2000,_xlfn.XMATCH(Configuration!$B$12,Q$3:Q$2000,1,1)+$DL52)-0), NA())</f>
        <v>#N/A</v>
      </c>
      <c r="DS52" t="e" cm="1">
        <f t="array" ref="DS52">IFERROR(IF(ISNA($A52),NA(),INDEX(T$3:T$2000,_xlfn.XMATCH(Configuration!$B$12,T$3:T$2000,1,1)+$DL52)-0), NA())</f>
        <v>#N/A</v>
      </c>
      <c r="DT52" t="e" cm="1">
        <f t="array" ref="DT52">IFERROR(IF(ISNA($A52),NA(),INDEX(W$3:W$2000,_xlfn.XMATCH(Configuration!$B$12,W$3:W$2000,1,1)+$DL52)-0), NA())</f>
        <v>#N/A</v>
      </c>
    </row>
    <row r="53" spans="1:131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1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15"/>
        <v>250</v>
      </c>
      <c r="AD53">
        <f t="shared" si="16"/>
        <v>25</v>
      </c>
      <c r="AE53">
        <f t="shared" si="17"/>
        <v>4</v>
      </c>
      <c r="AF53" s="5">
        <f t="shared" si="18"/>
        <v>1.2439024390243902</v>
      </c>
      <c r="AG53">
        <f t="shared" si="19"/>
        <v>221</v>
      </c>
      <c r="AH53">
        <f t="shared" si="20"/>
        <v>138</v>
      </c>
      <c r="AI53">
        <f t="shared" si="21"/>
        <v>21</v>
      </c>
      <c r="AJ53">
        <f t="shared" si="22"/>
        <v>2</v>
      </c>
      <c r="AK53">
        <f t="shared" si="23"/>
        <v>115</v>
      </c>
      <c r="AL53" s="2">
        <f t="shared" si="24"/>
        <v>0.13793103448275862</v>
      </c>
      <c r="AM53" s="2">
        <f t="shared" si="25"/>
        <v>0.86206896551724133</v>
      </c>
      <c r="AN53" s="2">
        <f t="shared" si="26"/>
        <v>4.0000000000000001E-3</v>
      </c>
      <c r="AO53" s="2">
        <f t="shared" si="27"/>
        <v>0.44800000000000001</v>
      </c>
      <c r="AP53" s="2">
        <f t="shared" si="28"/>
        <v>4.0000000000000001E-3</v>
      </c>
      <c r="AQ53" s="2">
        <f t="shared" si="29"/>
        <v>7.5999999999999998E-2</v>
      </c>
      <c r="AR53" s="2">
        <f t="shared" si="30"/>
        <v>0.184</v>
      </c>
      <c r="AS53" s="2">
        <f t="shared" si="31"/>
        <v>0.02</v>
      </c>
      <c r="AT53" s="2">
        <f t="shared" si="32"/>
        <v>6.8000000000000005E-2</v>
      </c>
      <c r="AU53" s="2">
        <f t="shared" si="33"/>
        <v>0.19600000000000001</v>
      </c>
      <c r="AV53" s="3">
        <f t="shared" ca="1" si="34"/>
        <v>25.285714285714285</v>
      </c>
      <c r="AW53" s="2">
        <f t="shared" si="35"/>
        <v>0.25628140703517588</v>
      </c>
      <c r="AX53" s="2">
        <f t="shared" si="36"/>
        <v>0.24390243902439024</v>
      </c>
      <c r="AY53">
        <f t="shared" si="37"/>
        <v>4</v>
      </c>
      <c r="AZ53">
        <f t="shared" si="38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9"/>
        <v>4</v>
      </c>
      <c r="BS53">
        <f t="shared" si="53"/>
        <v>1598</v>
      </c>
      <c r="BT53">
        <f t="shared" si="54"/>
        <v>400</v>
      </c>
      <c r="BU53">
        <f t="shared" si="55"/>
        <v>250</v>
      </c>
      <c r="BV53">
        <f t="shared" si="56"/>
        <v>200</v>
      </c>
      <c r="BW53">
        <f t="shared" si="57"/>
        <v>174</v>
      </c>
      <c r="BX53">
        <f t="shared" si="40"/>
        <v>158</v>
      </c>
      <c r="BY53">
        <f t="shared" si="41"/>
        <v>148</v>
      </c>
      <c r="BZ53">
        <f t="shared" si="42"/>
        <v>156</v>
      </c>
      <c r="CA53">
        <f t="shared" si="43"/>
        <v>801</v>
      </c>
      <c r="CB53">
        <f t="shared" si="58"/>
        <v>250</v>
      </c>
      <c r="CC53">
        <f t="shared" si="59"/>
        <v>3.0258831894641203</v>
      </c>
      <c r="CD53">
        <f>IF(OR(ISNA($A53),$AC53&lt;100),NA(),IF($BR53=0,0,FLOOR((CB53-_xlfn.XLOOKUP(_xlfn.AGGREGATE(5,6,$BR$3:$BR2004),$BR$3:$BR$2000,CB$3:CB$2000,1,1))/_xlfn.XLOOKUP($BR53,$BR$3:$BR$2000,$BR$3:$BR$2000,1,1), 1)))</f>
        <v>34</v>
      </c>
      <c r="CE53">
        <f t="shared" si="44"/>
        <v>3.0380393134687966</v>
      </c>
      <c r="CF53" cm="1">
        <f t="array" ref="CF53">IFERROR(IF(OR(ISNA($A53),$AC53&lt;100,INDEX(International!C$3:C$2000,_xlfn.XMATCH(100,International!C$3:C$2000,1,1)+$BR53)=""),NA(),INDEX(International!C$3:C$2000,_xlfn.XMATCH(100,International!C$3:C$2000,1,1)+$BR53)), NA())</f>
        <v>655</v>
      </c>
      <c r="CG53">
        <f t="shared" si="60"/>
        <v>1.4752010008168497</v>
      </c>
      <c r="CH53">
        <f>IF(OR(ISNA($A53),$AC53&lt;100),NA(),IF($BR53=0,0,FLOOR((CF53-_xlfn.XLOOKUP(_xlfn.AGGREGATE(5,6,$BR$3:$BR2004),$BR$3:$BR$2000,CF$3:CF$2000,1,1))/_xlfn.XLOOKUP($BR53,$BR$3:$BR$2000,$BR$3:$BR$2000,1,1), 1)))</f>
        <v>125</v>
      </c>
      <c r="CI53">
        <f t="shared" si="45"/>
        <v>1.879756289612605</v>
      </c>
      <c r="CJ53" cm="1">
        <f t="array" ref="CJ53">IFERROR(IF(OR(ISNA($A53),$AC53&lt;100,INDEX(International!F$3:F$2000,_xlfn.XMATCH(100,International!F$3:F$2000,1,1)+$BR53)=""),NA(),INDEX(International!F$3:F$2000,_xlfn.XMATCH(100,International!F$3:F$2000,1,1)+$BR53)), NA())</f>
        <v>285</v>
      </c>
      <c r="CK53">
        <f t="shared" si="61"/>
        <v>2.6473201931607968</v>
      </c>
      <c r="CL53">
        <f>IF(OR(ISNA($A53),$AC53&lt;100),NA(),IF($BR53=0,0,FLOOR((CJ53-_xlfn.XLOOKUP(_xlfn.AGGREGATE(5,6,$BR$3:$BR2004),$BR$3:$BR$2000,CJ$3:CJ$2000,1,1))/_xlfn.XLOOKUP($BR53,$BR$3:$BR$2000,$BR$3:$BR$2000,1,1), 1)))</f>
        <v>46</v>
      </c>
      <c r="CM53">
        <f t="shared" si="46"/>
        <v>2.0729995726343446</v>
      </c>
      <c r="CN53" cm="1">
        <f t="array" ref="CN53">IFERROR(IF(OR(ISNA($A53),$AC53&lt;100,INDEX(International!I$3:I$2000,_xlfn.XMATCH(100,International!I$3:I$2000,1,1)+$BR53)=""),NA(),INDEX(International!I$3:I$2000,_xlfn.XMATCH(100,International!I$3:I$2000,1,1)+$BR53)), NA())</f>
        <v>827</v>
      </c>
      <c r="CO53">
        <f t="shared" si="62"/>
        <v>1.3123844708498325</v>
      </c>
      <c r="CP53">
        <f>IF(OR(ISNA($A53),$AC53&lt;100),NA(),IF($BR53=0,0,FLOOR((CN53-_xlfn.XLOOKUP(_xlfn.AGGREGATE(5,6,$BR$3:$BR2004),$BR$3:$BR$2000,CN$3:CN$2000,1,1))/_xlfn.XLOOKUP($BR53,$BR$3:$BR$2000,$BR$3:$BR$2000,1,1), 1)))</f>
        <v>141</v>
      </c>
      <c r="CQ53">
        <f t="shared" si="47"/>
        <v>21.698993541058247</v>
      </c>
      <c r="CR53" cm="1">
        <f t="array" ref="CR53">IFERROR(IF(OR(ISNA($A53),$AC53&lt;100,INDEX(International!L$3:L$2000,_xlfn.XMATCH(100,International!L$3:L$2000,1,1)+$BR53)=""),NA(),INDEX(International!L$3:L$2000,_xlfn.XMATCH(100,International!L$3:L$2000,1,1)+$BR53)), NA())</f>
        <v>402</v>
      </c>
      <c r="CS53">
        <f t="shared" si="63"/>
        <v>1.9928302934127047</v>
      </c>
      <c r="CT53">
        <f>IF(OR(ISNA($A53),$AC53&lt;100),NA(),IF($BR53=0,0,FLOOR((CR53-_xlfn.XLOOKUP(_xlfn.AGGREGATE(5,6,$BR$3:$BR2004),$BR$3:$BR$2000,CR$3:CR$2000,1,1))/_xlfn.XLOOKUP($BR53,$BR$3:$BR$2000,$BR$3:$BR$2000,1,1), 1)))</f>
        <v>71</v>
      </c>
      <c r="CU53">
        <f t="shared" si="48"/>
        <v>1.6190957718957015</v>
      </c>
      <c r="CV53" cm="1">
        <f t="array" ref="CV53">IFERROR(IF(OR(ISNA($A53),$AC53&lt;100,INDEX(International!O$3:O$2000,_xlfn.XMATCH(100,International!O$3:O$2000,1,1)+$BR53)=""),NA(),INDEX(International!O$3:O$2000,_xlfn.XMATCH(100,International!O$3:O$2000,1,1)+$BR53)), NA())</f>
        <v>267</v>
      </c>
      <c r="CW53">
        <f t="shared" si="64"/>
        <v>2.8231845011629404</v>
      </c>
      <c r="CX53">
        <f>IF(OR(ISNA($A53),$AC53&lt;100),NA(),IF($BR53=0,0,FLOOR((CV53-_xlfn.XLOOKUP(_xlfn.AGGREGATE(5,6,$BR$3:$BR2004),$BR$3:$BR$2000,CV$3:CV$2000,1,1))/_xlfn.XLOOKUP($BR53,$BR$3:$BR$2000,$BR$3:$BR$2000,1,1), 1)))</f>
        <v>39</v>
      </c>
      <c r="CY53">
        <f t="shared" si="49"/>
        <v>6.2566819914149363</v>
      </c>
      <c r="CZ53" cm="1">
        <f t="array" ref="CZ53">IFERROR(IF(OR(ISNA($A53),$AC53&lt;100,INDEX(International!R$3:R$2000,_xlfn.XMATCH(100,International!R$3:R$2000,1,1)+$BR53)=""),NA(),INDEX(International!R$3:R$2000,_xlfn.XMATCH(100,International!R$3:R$2000,1,1)+$BR53)), NA())</f>
        <v>110</v>
      </c>
      <c r="DA53">
        <f t="shared" si="65"/>
        <v>29.090163589366849</v>
      </c>
      <c r="DB53">
        <f>IF(OR(ISNA($A53),$AC53&lt;100),NA(),IF($BR53=0,0,FLOOR((CZ53-_xlfn.XLOOKUP(_xlfn.AGGREGATE(5,6,$BR$3:$BR2004),$BR$3:$BR$2000,CZ$3:CZ$2000,1,1))/_xlfn.XLOOKUP($BR53,$BR$3:$BR$2000,$BR$3:$BR$2000,1,1), 1)))</f>
        <v>2</v>
      </c>
      <c r="DC53">
        <f t="shared" si="50"/>
        <v>0</v>
      </c>
      <c r="DD53" cm="1">
        <f t="array" ref="DD53">IFERROR(IF(OR(ISNA($A53),$AC53&lt;100,INDEX(International!U$3:U$2000,_xlfn.XMATCH(100,International!U$3:U$2000,1,1)+$BR53)=""),NA(),INDEX(International!U$3:U$2000,_xlfn.XMATCH(100,International!U$3:U$2000,1,1)+$BR53)), NA())</f>
        <v>833</v>
      </c>
      <c r="DE53">
        <f t="shared" si="66"/>
        <v>1.3079091080883234</v>
      </c>
      <c r="DF53">
        <f>IF(OR(ISNA($A53),$AC53&lt;100),NA(),IF($BR53=0,0,FLOOR((DD53-_xlfn.XLOOKUP(_xlfn.AGGREGATE(5,6,$BR$3:$BR2004),$BR$3:$BR$2000,DD$3:DD$2000,1,1))/_xlfn.XLOOKUP($BR53,$BR$3:$BR$2000,$BR$3:$BR$2000,1,1), 1)))</f>
        <v>182</v>
      </c>
      <c r="DG53">
        <f t="shared" si="51"/>
        <v>2.1342302399795625</v>
      </c>
      <c r="DH53" cm="1">
        <f t="array" ref="DH53">IFERROR(IF(OR(ISNA($A53),$AC53&lt;100,INDEX(International!X$3:X$2000,_xlfn.XMATCH(100,International!X$3:X$2000,1,1)+$BR53)=""),NA(),INDEX(International!X$3:X$2000,_xlfn.XMATCH(100,International!X$3:X$2000,1,1)+$BR53)), NA())</f>
        <v>321</v>
      </c>
      <c r="DI53">
        <f t="shared" si="67"/>
        <v>2.3773109951914906</v>
      </c>
      <c r="DJ53">
        <f>IF(OR(ISNA($A53),$AC53&lt;100),NA(),IF($BR53=0,0,FLOOR((DH53-_xlfn.XLOOKUP(_xlfn.AGGREGATE(5,6,$BR$3:$BR2004),$BR$3:$BR$2000,DH$3:DH$2000,1,1))/_xlfn.XLOOKUP($BR53,$BR$3:$BR$2000,$BR$3:$BR$2000,1,1), 1)))</f>
        <v>51</v>
      </c>
      <c r="DK53">
        <f t="shared" si="52"/>
        <v>4.2794965525514641</v>
      </c>
      <c r="DL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52+1,DL52+1,NA())))</f>
        <v>#N/A</v>
      </c>
      <c r="DM53" t="e" cm="1">
        <f t="array" ref="DM53">IFERROR(IF(ISNA($A53),NA(),INDEX(B$3:B$2000,_xlfn.XMATCH(Configuration!$B$12,B$3:B$2000,1,1)+$DL53)-0), NA())</f>
        <v>#N/A</v>
      </c>
      <c r="DN53" t="e" cm="1">
        <f t="array" ref="DN53">IFERROR(IF(ISNA($A53),NA(),INDEX(E$3:E$2000,_xlfn.XMATCH(Configuration!$B$12,E$3:E$2000,1,1)+$DL53)-0), NA())</f>
        <v>#N/A</v>
      </c>
      <c r="DO53" t="e" cm="1">
        <f t="array" ref="DO53">IFERROR(IF(ISNA($A53),NA(),INDEX(H$3:H$2000,_xlfn.XMATCH(Configuration!$B$12,H$3:H$2000,1,1)+$DL53)-0), NA())</f>
        <v>#N/A</v>
      </c>
      <c r="DP53" t="e" cm="1">
        <f t="array" ref="DP53">IFERROR(IF(ISNA($A53),NA(),INDEX(K$3:K$2000,_xlfn.XMATCH(Configuration!$B$12,K$3:K$2000,1,1)+$DL53)-0), NA())</f>
        <v>#N/A</v>
      </c>
      <c r="DQ53" t="e" cm="1">
        <f t="array" ref="DQ53">IFERROR(IF(ISNA($A53),NA(),INDEX(N$3:N$2000,_xlfn.XMATCH(Configuration!$B$12,N$3:N$2000,1,1)+$DL53)-0), NA())</f>
        <v>#N/A</v>
      </c>
      <c r="DR53" t="e" cm="1">
        <f t="array" ref="DR53">IFERROR(IF(ISNA($A53),NA(),INDEX(Q$3:Q$2000,_xlfn.XMATCH(Configuration!$B$12,Q$3:Q$2000,1,1)+$DL53)-0), NA())</f>
        <v>#N/A</v>
      </c>
      <c r="DS53" t="e" cm="1">
        <f t="array" ref="DS53">IFERROR(IF(ISNA($A53),NA(),INDEX(T$3:T$2000,_xlfn.XMATCH(Configuration!$B$12,T$3:T$2000,1,1)+$DL53)-0), NA())</f>
        <v>#N/A</v>
      </c>
      <c r="DT53" t="e" cm="1">
        <f t="array" ref="DT53">IFERROR(IF(ISNA($A53),NA(),INDEX(W$3:W$2000,_xlfn.XMATCH(Configuration!$B$12,W$3:W$2000,1,1)+$DL53)-0), NA())</f>
        <v>#N/A</v>
      </c>
    </row>
    <row r="54" spans="1:131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1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15"/>
        <v>299</v>
      </c>
      <c r="AD54">
        <f t="shared" si="16"/>
        <v>29</v>
      </c>
      <c r="AE54">
        <f t="shared" si="17"/>
        <v>6</v>
      </c>
      <c r="AF54" s="5">
        <f t="shared" si="18"/>
        <v>0.96078431372549022</v>
      </c>
      <c r="AG54">
        <f t="shared" si="19"/>
        <v>264</v>
      </c>
      <c r="AH54">
        <f t="shared" si="20"/>
        <v>165</v>
      </c>
      <c r="AI54">
        <f t="shared" si="21"/>
        <v>25</v>
      </c>
      <c r="AJ54">
        <f t="shared" si="22"/>
        <v>2</v>
      </c>
      <c r="AK54">
        <f t="shared" si="23"/>
        <v>138</v>
      </c>
      <c r="AL54" s="2">
        <f t="shared" si="24"/>
        <v>0.17142857142857143</v>
      </c>
      <c r="AM54" s="2">
        <f t="shared" si="25"/>
        <v>0.82857142857142863</v>
      </c>
      <c r="AN54" s="2">
        <f t="shared" si="26"/>
        <v>3.3444816053511705E-3</v>
      </c>
      <c r="AO54" s="2">
        <f t="shared" si="27"/>
        <v>0.44816053511705684</v>
      </c>
      <c r="AP54" s="2">
        <f t="shared" si="28"/>
        <v>3.3444816053511705E-3</v>
      </c>
      <c r="AQ54" s="2">
        <f t="shared" si="29"/>
        <v>6.6889632107023408E-2</v>
      </c>
      <c r="AR54" s="2">
        <f t="shared" si="30"/>
        <v>0.20401337792642141</v>
      </c>
      <c r="AS54" s="2">
        <f t="shared" si="31"/>
        <v>2.3411371237458192E-2</v>
      </c>
      <c r="AT54" s="2">
        <f t="shared" si="32"/>
        <v>6.0200668896321072E-2</v>
      </c>
      <c r="AU54" s="2">
        <f t="shared" si="33"/>
        <v>0.19063545150501673</v>
      </c>
      <c r="AV54" s="3">
        <f t="shared" ca="1" si="34"/>
        <v>31.142857142857142</v>
      </c>
      <c r="AW54" s="2">
        <f t="shared" si="35"/>
        <v>0.19600000000000001</v>
      </c>
      <c r="AX54" s="2">
        <f t="shared" si="36"/>
        <v>-3.9215686274509803E-2</v>
      </c>
      <c r="AY54">
        <f t="shared" si="37"/>
        <v>4</v>
      </c>
      <c r="AZ54">
        <f t="shared" si="38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9"/>
        <v>5</v>
      </c>
      <c r="BS54">
        <f t="shared" si="53"/>
        <v>3200</v>
      </c>
      <c r="BT54">
        <f t="shared" si="54"/>
        <v>564</v>
      </c>
      <c r="BU54">
        <f t="shared" si="55"/>
        <v>316</v>
      </c>
      <c r="BV54">
        <f t="shared" si="56"/>
        <v>236</v>
      </c>
      <c r="BW54">
        <f t="shared" si="57"/>
        <v>200</v>
      </c>
      <c r="BX54">
        <f t="shared" si="40"/>
        <v>178</v>
      </c>
      <c r="BY54">
        <f t="shared" si="41"/>
        <v>164</v>
      </c>
      <c r="BZ54">
        <f t="shared" si="42"/>
        <v>174</v>
      </c>
      <c r="CA54">
        <f t="shared" si="43"/>
        <v>973</v>
      </c>
      <c r="CB54">
        <f t="shared" si="58"/>
        <v>299</v>
      </c>
      <c r="CC54">
        <f t="shared" si="59"/>
        <v>3.1642656004074068</v>
      </c>
      <c r="CD54">
        <f>IF(OR(ISNA($A54),$AC54&lt;100),NA(),IF($BR54=0,0,FLOOR((CB54-_xlfn.XLOOKUP(_xlfn.AGGREGATE(5,6,$BR$3:$BR2005),$BR$3:$BR$2000,CB$3:CB$2000,1,1))/_xlfn.XLOOKUP($BR54,$BR$3:$BR$2000,$BR$3:$BR$2000,1,1), 1)))</f>
        <v>37</v>
      </c>
      <c r="CE54">
        <f t="shared" si="44"/>
        <v>3.8727058692556144</v>
      </c>
      <c r="CF54" cm="1">
        <f t="array" ref="CF54">IFERROR(IF(OR(ISNA($A54),$AC54&lt;100,INDEX(International!C$3:C$2000,_xlfn.XMATCH(100,International!C$3:C$2000,1,1)+$BR54)=""),NA(),INDEX(International!C$3:C$2000,_xlfn.XMATCH(100,International!C$3:C$2000,1,1)+$BR54)), NA())</f>
        <v>888</v>
      </c>
      <c r="CG54">
        <f t="shared" si="60"/>
        <v>1.5870196134278394</v>
      </c>
      <c r="CH54">
        <f>IF(OR(ISNA($A54),$AC54&lt;100),NA(),IF($BR54=0,0,FLOOR((CF54-_xlfn.XLOOKUP(_xlfn.AGGREGATE(5,6,$BR$3:$BR2005),$BR$3:$BR$2000,CF$3:CF$2000,1,1))/_xlfn.XLOOKUP($BR54,$BR$3:$BR$2000,$BR$3:$BR$2000,1,1), 1)))</f>
        <v>146</v>
      </c>
      <c r="CI54">
        <f t="shared" si="45"/>
        <v>2.2775682962906587</v>
      </c>
      <c r="CJ54" cm="1">
        <f t="array" ref="CJ54">IFERROR(IF(OR(ISNA($A54),$AC54&lt;100,INDEX(International!F$3:F$2000,_xlfn.XMATCH(100,International!F$3:F$2000,1,1)+$BR54)=""),NA(),INDEX(International!F$3:F$2000,_xlfn.XMATCH(100,International!F$3:F$2000,1,1)+$BR54)), NA())</f>
        <v>377</v>
      </c>
      <c r="CK54">
        <f t="shared" si="61"/>
        <v>2.6115599336790005</v>
      </c>
      <c r="CL54">
        <f>IF(OR(ISNA($A54),$AC54&lt;100),NA(),IF($BR54=0,0,FLOOR((CJ54-_xlfn.XLOOKUP(_xlfn.AGGREGATE(5,6,$BR$3:$BR2005),$BR$3:$BR$2000,CJ$3:CJ$2000,1,1))/_xlfn.XLOOKUP($BR54,$BR$3:$BR$2000,$BR$3:$BR$2000,1,1), 1)))</f>
        <v>55</v>
      </c>
      <c r="CM54">
        <f t="shared" si="46"/>
        <v>2.4776847065719929</v>
      </c>
      <c r="CN54" cm="1">
        <f t="array" ref="CN54">IFERROR(IF(OR(ISNA($A54),$AC54&lt;100,INDEX(International!I$3:I$2000,_xlfn.XMATCH(100,International!I$3:I$2000,1,1)+$BR54)=""),NA(),INDEX(International!I$3:I$2000,_xlfn.XMATCH(100,International!I$3:I$2000,1,1)+$BR54)), NA())</f>
        <v>864</v>
      </c>
      <c r="CO54">
        <f t="shared" si="62"/>
        <v>1.6071840807545099</v>
      </c>
      <c r="CP54">
        <f>IF(OR(ISNA($A54),$AC54&lt;100),NA(),IF($BR54=0,0,FLOOR((CN54-_xlfn.XLOOKUP(_xlfn.AGGREGATE(5,6,$BR$3:$BR2005),$BR$3:$BR$2000,CN$3:CN$2000,1,1))/_xlfn.XLOOKUP($BR54,$BR$3:$BR$2000,$BR$3:$BR$2000,1,1), 1)))</f>
        <v>120</v>
      </c>
      <c r="CQ54">
        <f t="shared" si="47"/>
        <v>15.836821698808931</v>
      </c>
      <c r="CR54" cm="1">
        <f t="array" ref="CR54">IFERROR(IF(OR(ISNA($A54),$AC54&lt;100,INDEX(International!L$3:L$2000,_xlfn.XMATCH(100,International!L$3:L$2000,1,1)+$BR54)=""),NA(),INDEX(International!L$3:L$2000,_xlfn.XMATCH(100,International!L$3:L$2000,1,1)+$BR54)), NA())</f>
        <v>518</v>
      </c>
      <c r="CS54">
        <f t="shared" si="63"/>
        <v>2.107080039415858</v>
      </c>
      <c r="CT54">
        <f>IF(OR(ISNA($A54),$AC54&lt;100),NA(),IF($BR54=0,0,FLOOR((CR54-_xlfn.XLOOKUP(_xlfn.AGGREGATE(5,6,$BR$3:$BR2005),$BR$3:$BR$2000,CR$3:CR$2000,1,1))/_xlfn.XLOOKUP($BR54,$BR$3:$BR$2000,$BR$3:$BR$2000,1,1), 1)))</f>
        <v>80</v>
      </c>
      <c r="CU54">
        <f t="shared" si="48"/>
        <v>2.7340586869747732</v>
      </c>
      <c r="CV54" cm="1">
        <f t="array" ref="CV54">IFERROR(IF(OR(ISNA($A54),$AC54&lt;100,INDEX(International!O$3:O$2000,_xlfn.XMATCH(100,International!O$3:O$2000,1,1)+$BR54)=""),NA(),INDEX(International!O$3:O$2000,_xlfn.XMATCH(100,International!O$3:O$2000,1,1)+$BR54)), NA())</f>
        <v>314</v>
      </c>
      <c r="CW54">
        <f t="shared" si="64"/>
        <v>3.0288995316659904</v>
      </c>
      <c r="CX54">
        <f>IF(OR(ISNA($A54),$AC54&lt;100),NA(),IF($BR54=0,0,FLOOR((CV54-_xlfn.XLOOKUP(_xlfn.AGGREGATE(5,6,$BR$3:$BR2005),$BR$3:$BR$2000,CV$3:CV$2000,1,1))/_xlfn.XLOOKUP($BR54,$BR$3:$BR$2000,$BR$3:$BR$2000,1,1), 1)))</f>
        <v>41</v>
      </c>
      <c r="CY54">
        <f t="shared" si="49"/>
        <v>4.2748777660799142</v>
      </c>
      <c r="CZ54" cm="1">
        <f t="array" ref="CZ54">IFERROR(IF(OR(ISNA($A54),$AC54&lt;100,INDEX(International!R$3:R$2000,_xlfn.XMATCH(100,International!R$3:R$2000,1,1)+$BR54)=""),NA(),INDEX(International!R$3:R$2000,_xlfn.XMATCH(100,International!R$3:R$2000,1,1)+$BR54)), NA())</f>
        <v>117</v>
      </c>
      <c r="DA54">
        <f t="shared" si="65"/>
        <v>22.07422389003737</v>
      </c>
      <c r="DB54">
        <f>IF(OR(ISNA($A54),$AC54&lt;100),NA(),IF($BR54=0,0,FLOOR((CZ54-_xlfn.XLOOKUP(_xlfn.AGGREGATE(5,6,$BR$3:$BR2005),$BR$3:$BR$2000,CZ$3:CZ$2000,1,1))/_xlfn.XLOOKUP($BR54,$BR$3:$BR$2000,$BR$3:$BR$2000,1,1), 1)))</f>
        <v>3</v>
      </c>
      <c r="DC54">
        <f t="shared" si="50"/>
        <v>11.235323093399721</v>
      </c>
      <c r="DD54" cm="1">
        <f t="array" ref="DD54">IFERROR(IF(OR(ISNA($A54),$AC54&lt;100,INDEX(International!U$3:U$2000,_xlfn.XMATCH(100,International!U$3:U$2000,1,1)+$BR54)=""),NA(),INDEX(International!U$3:U$2000,_xlfn.XMATCH(100,International!U$3:U$2000,1,1)+$BR54)), NA())</f>
        <v>977</v>
      </c>
      <c r="DE54">
        <f t="shared" si="66"/>
        <v>1.5205154503177127</v>
      </c>
      <c r="DF54">
        <f>IF(OR(ISNA($A54),$AC54&lt;100),NA(),IF($BR54=0,0,FLOOR((DD54-_xlfn.XLOOKUP(_xlfn.AGGREGATE(5,6,$BR$3:$BR2005),$BR$3:$BR$2000,DD$3:DD$2000,1,1))/_xlfn.XLOOKUP($BR54,$BR$3:$BR$2000,$BR$3:$BR$2000,1,1), 1)))</f>
        <v>174</v>
      </c>
      <c r="DG54">
        <f t="shared" si="51"/>
        <v>4.3470310224889319</v>
      </c>
      <c r="DH54" cm="1">
        <f t="array" ref="DH54">IFERROR(IF(OR(ISNA($A54),$AC54&lt;100,INDEX(International!X$3:X$2000,_xlfn.XMATCH(100,International!X$3:X$2000,1,1)+$BR54)=""),NA(),INDEX(International!X$3:X$2000,_xlfn.XMATCH(100,International!X$3:X$2000,1,1)+$BR54)), NA())</f>
        <v>382</v>
      </c>
      <c r="DI54">
        <f t="shared" si="67"/>
        <v>2.5858868195904945</v>
      </c>
      <c r="DJ54">
        <f>IF(OR(ISNA($A54),$AC54&lt;100),NA(),IF($BR54=0,0,FLOOR((DH54-_xlfn.XLOOKUP(_xlfn.AGGREGATE(5,6,$BR$3:$BR2005),$BR$3:$BR$2000,DH$3:DH$2000,1,1))/_xlfn.XLOOKUP($BR54,$BR$3:$BR$2000,$BR$3:$BR$2000,1,1), 1)))</f>
        <v>53</v>
      </c>
      <c r="DK54">
        <f t="shared" si="52"/>
        <v>3.9840742065726769</v>
      </c>
      <c r="DL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53+1,DL53+1,NA())))</f>
        <v>#N/A</v>
      </c>
      <c r="DM54" t="e" cm="1">
        <f t="array" ref="DM54">IFERROR(IF(ISNA($A54),NA(),INDEX(B$3:B$2000,_xlfn.XMATCH(Configuration!$B$12,B$3:B$2000,1,1)+$DL54)-0), NA())</f>
        <v>#N/A</v>
      </c>
      <c r="DN54" t="e" cm="1">
        <f t="array" ref="DN54">IFERROR(IF(ISNA($A54),NA(),INDEX(E$3:E$2000,_xlfn.XMATCH(Configuration!$B$12,E$3:E$2000,1,1)+$DL54)-0), NA())</f>
        <v>#N/A</v>
      </c>
      <c r="DO54" t="e" cm="1">
        <f t="array" ref="DO54">IFERROR(IF(ISNA($A54),NA(),INDEX(H$3:H$2000,_xlfn.XMATCH(Configuration!$B$12,H$3:H$2000,1,1)+$DL54)-0), NA())</f>
        <v>#N/A</v>
      </c>
      <c r="DP54" t="e" cm="1">
        <f t="array" ref="DP54">IFERROR(IF(ISNA($A54),NA(),INDEX(K$3:K$2000,_xlfn.XMATCH(Configuration!$B$12,K$3:K$2000,1,1)+$DL54)-0), NA())</f>
        <v>#N/A</v>
      </c>
      <c r="DQ54" t="e" cm="1">
        <f t="array" ref="DQ54">IFERROR(IF(ISNA($A54),NA(),INDEX(N$3:N$2000,_xlfn.XMATCH(Configuration!$B$12,N$3:N$2000,1,1)+$DL54)-0), NA())</f>
        <v>#N/A</v>
      </c>
      <c r="DR54" t="e" cm="1">
        <f t="array" ref="DR54">IFERROR(IF(ISNA($A54),NA(),INDEX(Q$3:Q$2000,_xlfn.XMATCH(Configuration!$B$12,Q$3:Q$2000,1,1)+$DL54)-0), NA())</f>
        <v>#N/A</v>
      </c>
      <c r="DS54" t="e" cm="1">
        <f t="array" ref="DS54">IFERROR(IF(ISNA($A54),NA(),INDEX(T$3:T$2000,_xlfn.XMATCH(Configuration!$B$12,T$3:T$2000,1,1)+$DL54)-0), NA())</f>
        <v>#N/A</v>
      </c>
      <c r="DT54" t="e" cm="1">
        <f t="array" ref="DT54">IFERROR(IF(ISNA($A54),NA(),INDEX(W$3:W$2000,_xlfn.XMATCH(Configuration!$B$12,W$3:W$2000,1,1)+$DL54)-0), NA())</f>
        <v>#N/A</v>
      </c>
    </row>
    <row r="55" spans="1:131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1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15"/>
        <v>377</v>
      </c>
      <c r="AD55">
        <f t="shared" si="16"/>
        <v>29</v>
      </c>
      <c r="AE55">
        <f t="shared" si="17"/>
        <v>6</v>
      </c>
      <c r="AF55" s="5">
        <f t="shared" si="18"/>
        <v>1.5918367346938775</v>
      </c>
      <c r="AG55">
        <f t="shared" si="19"/>
        <v>342</v>
      </c>
      <c r="AH55">
        <f t="shared" si="20"/>
        <v>206</v>
      </c>
      <c r="AI55">
        <f t="shared" si="21"/>
        <v>25</v>
      </c>
      <c r="AJ55">
        <f t="shared" si="22"/>
        <v>2</v>
      </c>
      <c r="AK55">
        <f t="shared" si="23"/>
        <v>179</v>
      </c>
      <c r="AL55" s="2">
        <f t="shared" si="24"/>
        <v>0.17142857142857143</v>
      </c>
      <c r="AM55" s="2">
        <f t="shared" si="25"/>
        <v>0.82857142857142863</v>
      </c>
      <c r="AN55" s="2">
        <f t="shared" si="26"/>
        <v>5.3050397877984082E-3</v>
      </c>
      <c r="AO55" s="2">
        <f t="shared" si="27"/>
        <v>0.45358090185676392</v>
      </c>
      <c r="AP55" s="2">
        <f t="shared" si="28"/>
        <v>2.6525198938992041E-3</v>
      </c>
      <c r="AQ55" s="2">
        <f t="shared" si="29"/>
        <v>7.6923076923076927E-2</v>
      </c>
      <c r="AR55" s="2">
        <f t="shared" si="30"/>
        <v>0.18037135278514588</v>
      </c>
      <c r="AS55" s="2">
        <f t="shared" si="31"/>
        <v>1.8567639257294429E-2</v>
      </c>
      <c r="AT55" s="2">
        <f t="shared" si="32"/>
        <v>7.4270557029177717E-2</v>
      </c>
      <c r="AU55" s="2">
        <f t="shared" si="33"/>
        <v>0.1883289124668435</v>
      </c>
      <c r="AV55" s="3">
        <f t="shared" ca="1" si="34"/>
        <v>40.571428571428569</v>
      </c>
      <c r="AW55" s="2">
        <f t="shared" si="35"/>
        <v>0.2608695652173913</v>
      </c>
      <c r="AX55" s="2">
        <f t="shared" si="36"/>
        <v>0.59183673469387754</v>
      </c>
      <c r="AY55">
        <f t="shared" si="37"/>
        <v>4</v>
      </c>
      <c r="AZ55">
        <f t="shared" si="38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9"/>
        <v>6</v>
      </c>
      <c r="BS55">
        <f t="shared" si="53"/>
        <v>6400</v>
      </c>
      <c r="BT55">
        <f t="shared" si="54"/>
        <v>800</v>
      </c>
      <c r="BU55">
        <f t="shared" si="55"/>
        <v>400</v>
      </c>
      <c r="BV55">
        <f t="shared" si="56"/>
        <v>282</v>
      </c>
      <c r="BW55">
        <f t="shared" si="57"/>
        <v>228</v>
      </c>
      <c r="BX55">
        <f t="shared" si="40"/>
        <v>200</v>
      </c>
      <c r="BY55">
        <f t="shared" si="41"/>
        <v>180</v>
      </c>
      <c r="BZ55">
        <f t="shared" si="42"/>
        <v>196</v>
      </c>
      <c r="CA55">
        <f t="shared" si="43"/>
        <v>1145</v>
      </c>
      <c r="CB55">
        <f t="shared" si="58"/>
        <v>377</v>
      </c>
      <c r="CC55">
        <f t="shared" si="59"/>
        <v>3.1338719204148</v>
      </c>
      <c r="CD55">
        <f>IF(OR(ISNA($A55),$AC55&lt;100),NA(),IF($BR55=0,0,FLOOR((CB55-_xlfn.XLOOKUP(_xlfn.AGGREGATE(5,6,$BR$3:$BR2006),$BR$3:$BR$2000,CB$3:CB$2000,1,1))/_xlfn.XLOOKUP($BR55,$BR$3:$BR$2000,$BR$3:$BR$2000,1,1), 1)))</f>
        <v>44</v>
      </c>
      <c r="CE55">
        <f t="shared" si="44"/>
        <v>2.9902603714766651</v>
      </c>
      <c r="CF55" cm="1">
        <f t="array" ref="CF55">IFERROR(IF(OR(ISNA($A55),$AC55&lt;100,INDEX(International!C$3:C$2000,_xlfn.XMATCH(100,International!C$3:C$2000,1,1)+$BR55)=""),NA(),INDEX(International!C$3:C$2000,_xlfn.XMATCH(100,International!C$3:C$2000,1,1)+$BR55)), NA())</f>
        <v>1128</v>
      </c>
      <c r="CG55">
        <f t="shared" si="60"/>
        <v>1.7163968026022203</v>
      </c>
      <c r="CH55">
        <f>IF(OR(ISNA($A55),$AC55&lt;100),NA(),IF($BR55=0,0,FLOOR((CF55-_xlfn.XLOOKUP(_xlfn.AGGREGATE(5,6,$BR$3:$BR2006),$BR$3:$BR$2000,CF$3:CF$2000,1,1))/_xlfn.XLOOKUP($BR55,$BR$3:$BR$2000,$BR$3:$BR$2000,1,1), 1)))</f>
        <v>162</v>
      </c>
      <c r="CI55">
        <f t="shared" si="45"/>
        <v>2.8974128724014556</v>
      </c>
      <c r="CJ55" cm="1">
        <f t="array" ref="CJ55">IFERROR(IF(OR(ISNA($A55),$AC55&lt;100,INDEX(International!F$3:F$2000,_xlfn.XMATCH(100,International!F$3:F$2000,1,1)+$BR55)=""),NA(),INDEX(International!F$3:F$2000,_xlfn.XMATCH(100,International!F$3:F$2000,1,1)+$BR55)), NA())</f>
        <v>653</v>
      </c>
      <c r="CK55">
        <f t="shared" si="61"/>
        <v>2.2164078523773578</v>
      </c>
      <c r="CL55">
        <f>IF(OR(ISNA($A55),$AC55&lt;100),NA(),IF($BR55=0,0,FLOOR((CJ55-_xlfn.XLOOKUP(_xlfn.AGGREGATE(5,6,$BR$3:$BR2006),$BR$3:$BR$2000,CJ$3:CJ$2000,1,1))/_xlfn.XLOOKUP($BR55,$BR$3:$BR$2000,$BR$3:$BR$2000,1,1), 1)))</f>
        <v>92</v>
      </c>
      <c r="CM55">
        <f t="shared" si="46"/>
        <v>1.2618002482303217</v>
      </c>
      <c r="CN55" cm="1">
        <f t="array" ref="CN55">IFERROR(IF(OR(ISNA($A55),$AC55&lt;100,INDEX(International!I$3:I$2000,_xlfn.XMATCH(100,International!I$3:I$2000,1,1)+$BR55)=""),NA(),INDEX(International!I$3:I$2000,_xlfn.XMATCH(100,International!I$3:I$2000,1,1)+$BR55)), NA())</f>
        <v>914</v>
      </c>
      <c r="CO55">
        <f t="shared" si="62"/>
        <v>1.8795849153704058</v>
      </c>
      <c r="CP55">
        <f>IF(OR(ISNA($A55),$AC55&lt;100),NA(),IF($BR55=0,0,FLOOR((CN55-_xlfn.XLOOKUP(_xlfn.AGGREGATE(5,6,$BR$3:$BR2006),$BR$3:$BR$2000,CN$3:CN$2000,1,1))/_xlfn.XLOOKUP($BR55,$BR$3:$BR$2000,$BR$3:$BR$2000,1,1), 1)))</f>
        <v>108</v>
      </c>
      <c r="CQ55">
        <f t="shared" si="47"/>
        <v>12.32090746364729</v>
      </c>
      <c r="CR55" cm="1">
        <f t="array" ref="CR55">IFERROR(IF(OR(ISNA($A55),$AC55&lt;100,INDEX(International!L$3:L$2000,_xlfn.XMATCH(100,International!L$3:L$2000,1,1)+$BR55)=""),NA(),INDEX(International!L$3:L$2000,_xlfn.XMATCH(100,International!L$3:L$2000,1,1)+$BR55)), NA())</f>
        <v>583</v>
      </c>
      <c r="CS55">
        <f t="shared" si="63"/>
        <v>2.358958014871543</v>
      </c>
      <c r="CT55">
        <f>IF(OR(ISNA($A55),$AC55&lt;100),NA(),IF($BR55=0,0,FLOOR((CR55-_xlfn.XLOOKUP(_xlfn.AGGREGATE(5,6,$BR$3:$BR2006),$BR$3:$BR$2000,CR$3:CR$2000,1,1))/_xlfn.XLOOKUP($BR55,$BR$3:$BR$2000,$BR$3:$BR$2000,1,1), 1)))</f>
        <v>77</v>
      </c>
      <c r="CU55">
        <f t="shared" si="48"/>
        <v>5.8635968293212652</v>
      </c>
      <c r="CV55" cm="1">
        <f t="array" ref="CV55">IFERROR(IF(OR(ISNA($A55),$AC55&lt;100,INDEX(International!O$3:O$2000,_xlfn.XMATCH(100,International!O$3:O$2000,1,1)+$BR55)=""),NA(),INDEX(International!O$3:O$2000,_xlfn.XMATCH(100,International!O$3:O$2000,1,1)+$BR55)), NA())</f>
        <v>436</v>
      </c>
      <c r="CW55">
        <f t="shared" si="64"/>
        <v>2.824422414380809</v>
      </c>
      <c r="CX55">
        <f>IF(OR(ISNA($A55),$AC55&lt;100),NA(),IF($BR55=0,0,FLOOR((CV55-_xlfn.XLOOKUP(_xlfn.AGGREGATE(5,6,$BR$3:$BR2006),$BR$3:$BR$2000,CV$3:CV$2000,1,1))/_xlfn.XLOOKUP($BR55,$BR$3:$BR$2000,$BR$3:$BR$2000,1,1), 1)))</f>
        <v>54</v>
      </c>
      <c r="CY55">
        <f t="shared" si="49"/>
        <v>2.1116488913459164</v>
      </c>
      <c r="CZ55" cm="1">
        <f t="array" ref="CZ55">IFERROR(IF(OR(ISNA($A55),$AC55&lt;100,INDEX(International!R$3:R$2000,_xlfn.XMATCH(100,International!R$3:R$2000,1,1)+$BR55)=""),NA(),INDEX(International!R$3:R$2000,_xlfn.XMATCH(100,International!R$3:R$2000,1,1)+$BR55)), NA())</f>
        <v>130</v>
      </c>
      <c r="DA55">
        <f t="shared" si="65"/>
        <v>15.85156077486684</v>
      </c>
      <c r="DB55">
        <f>IF(OR(ISNA($A55),$AC55&lt;100),NA(),IF($BR55=0,0,FLOOR((CZ55-_xlfn.XLOOKUP(_xlfn.AGGREGATE(5,6,$BR$3:$BR2006),$BR$3:$BR$2000,CZ$3:CZ$2000,1,1))/_xlfn.XLOOKUP($BR55,$BR$3:$BR$2000,$BR$3:$BR$2000,1,1), 1)))</f>
        <v>4</v>
      </c>
      <c r="DC55">
        <f t="shared" si="50"/>
        <v>6.5788134789605817</v>
      </c>
      <c r="DD55" cm="1">
        <f t="array" ref="DD55">IFERROR(IF(OR(ISNA($A55),$AC55&lt;100,INDEX(International!U$3:U$2000,_xlfn.XMATCH(100,International!U$3:U$2000,1,1)+$BR55)=""),NA(),INDEX(International!U$3:U$2000,_xlfn.XMATCH(100,International!U$3:U$2000,1,1)+$BR55)), NA())</f>
        <v>1261</v>
      </c>
      <c r="DE55">
        <f t="shared" si="66"/>
        <v>1.6409150705903095</v>
      </c>
      <c r="DF55">
        <f>IF(OR(ISNA($A55),$AC55&lt;100),NA(),IF($BR55=0,0,FLOOR((DD55-_xlfn.XLOOKUP(_xlfn.AGGREGATE(5,6,$BR$3:$BR2006),$BR$3:$BR$2000,DD$3:DD$2000,1,1))/_xlfn.XLOOKUP($BR55,$BR$3:$BR$2000,$BR$3:$BR$2000,1,1), 1)))</f>
        <v>192</v>
      </c>
      <c r="DG55">
        <f t="shared" si="51"/>
        <v>2.716374078650881</v>
      </c>
      <c r="DH55" cm="1">
        <f t="array" ref="DH55">IFERROR(IF(OR(ISNA($A55),$AC55&lt;100,INDEX(International!X$3:X$2000,_xlfn.XMATCH(100,International!X$3:X$2000,1,1)+$BR55)=""),NA(),INDEX(International!X$3:X$2000,_xlfn.XMATCH(100,International!X$3:X$2000,1,1)+$BR55)), NA())</f>
        <v>456</v>
      </c>
      <c r="DI55">
        <f t="shared" si="67"/>
        <v>2.7409352624653587</v>
      </c>
      <c r="DJ55">
        <f>IF(OR(ISNA($A55),$AC55&lt;100),NA(),IF($BR55=0,0,FLOOR((DH55-_xlfn.XLOOKUP(_xlfn.AGGREGATE(5,6,$BR$3:$BR2006),$BR$3:$BR$2000,DH$3:DH$2000,1,1))/_xlfn.XLOOKUP($BR55,$BR$3:$BR$2000,$BR$3:$BR$2000,1,1), 1)))</f>
        <v>56</v>
      </c>
      <c r="DK55">
        <f t="shared" si="52"/>
        <v>3.9144889881434231</v>
      </c>
      <c r="DL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54+1,DL54+1,NA())))</f>
        <v>#N/A</v>
      </c>
      <c r="DM55" t="e" cm="1">
        <f t="array" ref="DM55">IFERROR(IF(ISNA($A55),NA(),INDEX(B$3:B$2000,_xlfn.XMATCH(Configuration!$B$12,B$3:B$2000,1,1)+$DL55)-0), NA())</f>
        <v>#N/A</v>
      </c>
      <c r="DN55" t="e" cm="1">
        <f t="array" ref="DN55">IFERROR(IF(ISNA($A55),NA(),INDEX(E$3:E$2000,_xlfn.XMATCH(Configuration!$B$12,E$3:E$2000,1,1)+$DL55)-0), NA())</f>
        <v>#N/A</v>
      </c>
      <c r="DO55" t="e" cm="1">
        <f t="array" ref="DO55">IFERROR(IF(ISNA($A55),NA(),INDEX(H$3:H$2000,_xlfn.XMATCH(Configuration!$B$12,H$3:H$2000,1,1)+$DL55)-0), NA())</f>
        <v>#N/A</v>
      </c>
      <c r="DP55" t="e" cm="1">
        <f t="array" ref="DP55">IFERROR(IF(ISNA($A55),NA(),INDEX(K$3:K$2000,_xlfn.XMATCH(Configuration!$B$12,K$3:K$2000,1,1)+$DL55)-0), NA())</f>
        <v>#N/A</v>
      </c>
      <c r="DQ55" t="e" cm="1">
        <f t="array" ref="DQ55">IFERROR(IF(ISNA($A55),NA(),INDEX(N$3:N$2000,_xlfn.XMATCH(Configuration!$B$12,N$3:N$2000,1,1)+$DL55)-0), NA())</f>
        <v>#N/A</v>
      </c>
      <c r="DR55" t="e" cm="1">
        <f t="array" ref="DR55">IFERROR(IF(ISNA($A55),NA(),INDEX(Q$3:Q$2000,_xlfn.XMATCH(Configuration!$B$12,Q$3:Q$2000,1,1)+$DL55)-0), NA())</f>
        <v>#N/A</v>
      </c>
      <c r="DS55" t="e" cm="1">
        <f t="array" ref="DS55">IFERROR(IF(ISNA($A55),NA(),INDEX(T$3:T$2000,_xlfn.XMATCH(Configuration!$B$12,T$3:T$2000,1,1)+$DL55)-0), NA())</f>
        <v>#N/A</v>
      </c>
      <c r="DT55" t="e" cm="1">
        <f t="array" ref="DT55">IFERROR(IF(ISNA($A55),NA(),INDEX(W$3:W$2000,_xlfn.XMATCH(Configuration!$B$12,W$3:W$2000,1,1)+$DL55)-0), NA())</f>
        <v>#N/A</v>
      </c>
    </row>
    <row r="56" spans="1:131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1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15"/>
        <v>455</v>
      </c>
      <c r="AD56">
        <f t="shared" si="16"/>
        <v>29</v>
      </c>
      <c r="AE56">
        <f t="shared" si="17"/>
        <v>6</v>
      </c>
      <c r="AF56" s="5">
        <f t="shared" si="18"/>
        <v>1</v>
      </c>
      <c r="AG56">
        <f t="shared" si="19"/>
        <v>420</v>
      </c>
      <c r="AH56">
        <f t="shared" si="20"/>
        <v>245</v>
      </c>
      <c r="AI56">
        <f t="shared" si="21"/>
        <v>25</v>
      </c>
      <c r="AJ56">
        <f t="shared" si="22"/>
        <v>2</v>
      </c>
      <c r="AK56">
        <f t="shared" si="23"/>
        <v>218</v>
      </c>
      <c r="AL56" s="2">
        <f t="shared" si="24"/>
        <v>0.17142857142857143</v>
      </c>
      <c r="AM56" s="2">
        <f t="shared" si="25"/>
        <v>0.82857142857142863</v>
      </c>
      <c r="AN56" s="2">
        <f t="shared" si="26"/>
        <v>4.3956043956043956E-3</v>
      </c>
      <c r="AO56" s="2">
        <f t="shared" si="27"/>
        <v>0.46153846153846156</v>
      </c>
      <c r="AP56" s="2">
        <f t="shared" si="28"/>
        <v>2.1978021978021978E-3</v>
      </c>
      <c r="AQ56" s="2">
        <f t="shared" si="29"/>
        <v>7.032967032967033E-2</v>
      </c>
      <c r="AR56" s="2">
        <f t="shared" si="30"/>
        <v>0.17142857142857143</v>
      </c>
      <c r="AS56" s="2">
        <f t="shared" si="31"/>
        <v>1.5384615384615385E-2</v>
      </c>
      <c r="AT56" s="2">
        <f t="shared" si="32"/>
        <v>6.8131868131868126E-2</v>
      </c>
      <c r="AU56" s="2">
        <f t="shared" si="33"/>
        <v>0.20659340659340658</v>
      </c>
      <c r="AV56" s="3">
        <f t="shared" ca="1" si="34"/>
        <v>48.857142857142854</v>
      </c>
      <c r="AW56" s="2">
        <f t="shared" si="35"/>
        <v>0.20689655172413793</v>
      </c>
      <c r="AX56" s="2">
        <f t="shared" si="36"/>
        <v>0</v>
      </c>
      <c r="AY56">
        <f t="shared" si="37"/>
        <v>4</v>
      </c>
      <c r="AZ56">
        <f t="shared" si="38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9"/>
        <v>7</v>
      </c>
      <c r="BS56">
        <f t="shared" si="53"/>
        <v>12800</v>
      </c>
      <c r="BT56">
        <f t="shared" si="54"/>
        <v>1130</v>
      </c>
      <c r="BU56">
        <f t="shared" si="55"/>
        <v>502</v>
      </c>
      <c r="BV56">
        <f t="shared" si="56"/>
        <v>336</v>
      </c>
      <c r="BW56">
        <f t="shared" si="57"/>
        <v>262</v>
      </c>
      <c r="BX56">
        <f t="shared" si="40"/>
        <v>224</v>
      </c>
      <c r="BY56">
        <f t="shared" si="41"/>
        <v>200</v>
      </c>
      <c r="BZ56">
        <f t="shared" si="42"/>
        <v>220</v>
      </c>
      <c r="CA56">
        <f t="shared" si="43"/>
        <v>1317</v>
      </c>
      <c r="CB56">
        <f t="shared" si="58"/>
        <v>455</v>
      </c>
      <c r="CC56">
        <f t="shared" si="59"/>
        <v>3.2023912964928911</v>
      </c>
      <c r="CD56">
        <f>IF(OR(ISNA($A56),$AC56&lt;100),NA(),IF($BR56=0,0,FLOOR((CB56-_xlfn.XLOOKUP(_xlfn.AGGREGATE(5,6,$BR$3:$BR2007),$BR$3:$BR$2000,CB$3:CB$2000,1,1))/_xlfn.XLOOKUP($BR56,$BR$3:$BR$2000,$BR$3:$BR$2000,1,1), 1)))</f>
        <v>48</v>
      </c>
      <c r="CE56">
        <f t="shared" si="44"/>
        <v>3.6859290369500886</v>
      </c>
      <c r="CF56" cm="1">
        <f t="array" ref="CF56">IFERROR(IF(OR(ISNA($A56),$AC56&lt;100,INDEX(International!C$3:C$2000,_xlfn.XMATCH(100,International!C$3:C$2000,1,1)+$BR56)=""),NA(),INDEX(International!C$3:C$2000,_xlfn.XMATCH(100,International!C$3:C$2000,1,1)+$BR56)), NA())</f>
        <v>1694</v>
      </c>
      <c r="CG56">
        <f t="shared" si="60"/>
        <v>1.714693614186984</v>
      </c>
      <c r="CH56">
        <f>IF(OR(ISNA($A56),$AC56&lt;100),NA(),IF($BR56=0,0,FLOOR((CF56-_xlfn.XLOOKUP(_xlfn.AGGREGATE(5,6,$BR$3:$BR2007),$BR$3:$BR$2000,CF$3:CF$2000,1,1))/_xlfn.XLOOKUP($BR56,$BR$3:$BR$2000,$BR$3:$BR$2000,1,1), 1)))</f>
        <v>219</v>
      </c>
      <c r="CI56">
        <f t="shared" si="45"/>
        <v>1.7045450470040213</v>
      </c>
      <c r="CJ56" cm="1">
        <f t="array" ref="CJ56">IFERROR(IF(OR(ISNA($A56),$AC56&lt;100,INDEX(International!F$3:F$2000,_xlfn.XMATCH(100,International!F$3:F$2000,1,1)+$BR56)=""),NA(),INDEX(International!F$3:F$2000,_xlfn.XMATCH(100,International!F$3:F$2000,1,1)+$BR56)), NA())</f>
        <v>949</v>
      </c>
      <c r="CK56">
        <f t="shared" si="61"/>
        <v>2.1562292268491192</v>
      </c>
      <c r="CL56">
        <f>IF(OR(ISNA($A56),$AC56&lt;100),NA(),IF($BR56=0,0,FLOOR((CJ56-_xlfn.XLOOKUP(_xlfn.AGGREGATE(5,6,$BR$3:$BR2007),$BR$3:$BR$2000,CJ$3:CJ$2000,1,1))/_xlfn.XLOOKUP($BR56,$BR$3:$BR$2000,$BR$3:$BR$2000,1,1), 1)))</f>
        <v>121</v>
      </c>
      <c r="CM56">
        <f t="shared" si="46"/>
        <v>1.8541692355699957</v>
      </c>
      <c r="CN56" cm="1">
        <f t="array" ref="CN56">IFERROR(IF(OR(ISNA($A56),$AC56&lt;100,INDEX(International!I$3:I$2000,_xlfn.XMATCH(100,International!I$3:I$2000,1,1)+$BR56)=""),NA(),INDEX(International!I$3:I$2000,_xlfn.XMATCH(100,International!I$3:I$2000,1,1)+$BR56)), NA())</f>
        <v>977</v>
      </c>
      <c r="CO56">
        <f t="shared" si="62"/>
        <v>2.1287216304447978</v>
      </c>
      <c r="CP56">
        <f>IF(OR(ISNA($A56),$AC56&lt;100),NA(),IF($BR56=0,0,FLOOR((CN56-_xlfn.XLOOKUP(_xlfn.AGGREGATE(5,6,$BR$3:$BR2007),$BR$3:$BR$2000,CN$3:CN$2000,1,1))/_xlfn.XLOOKUP($BR56,$BR$3:$BR$2000,$BR$3:$BR$2000,1,1), 1)))</f>
        <v>102</v>
      </c>
      <c r="CQ56">
        <f t="shared" si="47"/>
        <v>10.398858955384654</v>
      </c>
      <c r="CR56" cm="1">
        <f t="array" ref="CR56">IFERROR(IF(OR(ISNA($A56),$AC56&lt;100,INDEX(International!L$3:L$2000,_xlfn.XMATCH(100,International!L$3:L$2000,1,1)+$BR56)=""),NA(),INDEX(International!L$3:L$2000,_xlfn.XMATCH(100,International!L$3:L$2000,1,1)+$BR56)), NA())</f>
        <v>959</v>
      </c>
      <c r="CS56">
        <f t="shared" si="63"/>
        <v>2.1462314466826813</v>
      </c>
      <c r="CT56">
        <f>IF(OR(ISNA($A56),$AC56&lt;100),NA(),IF($BR56=0,0,FLOOR((CR56-_xlfn.XLOOKUP(_xlfn.AGGREGATE(5,6,$BR$3:$BR2007),$BR$3:$BR$2000,CR$3:CR$2000,1,1))/_xlfn.XLOOKUP($BR56,$BR$3:$BR$2000,$BR$3:$BR$2000,1,1), 1)))</f>
        <v>120</v>
      </c>
      <c r="CU56">
        <f t="shared" si="48"/>
        <v>1.3926899036354665</v>
      </c>
      <c r="CV56" cm="1">
        <f t="array" ref="CV56">IFERROR(IF(OR(ISNA($A56),$AC56&lt;100,INDEX(International!O$3:O$2000,_xlfn.XMATCH(100,International!O$3:O$2000,1,1)+$BR56)=""),NA(),INDEX(International!O$3:O$2000,_xlfn.XMATCH(100,International!O$3:O$2000,1,1)+$BR56)), NA())</f>
        <v>559</v>
      </c>
      <c r="CW56">
        <f t="shared" si="64"/>
        <v>2.8193426266662356</v>
      </c>
      <c r="CX56">
        <f>IF(OR(ISNA($A56),$AC56&lt;100),NA(),IF($BR56=0,0,FLOOR((CV56-_xlfn.XLOOKUP(_xlfn.AGGREGATE(5,6,$BR$3:$BR2007),$BR$3:$BR$2000,CV$3:CV$2000,1,1))/_xlfn.XLOOKUP($BR56,$BR$3:$BR$2000,$BR$3:$BR$2000,1,1), 1)))</f>
        <v>64</v>
      </c>
      <c r="CY56">
        <f t="shared" si="49"/>
        <v>2.7892435206045225</v>
      </c>
      <c r="CZ56" cm="1">
        <f t="array" ref="CZ56">IFERROR(IF(OR(ISNA($A56),$AC56&lt;100,INDEX(International!R$3:R$2000,_xlfn.XMATCH(100,International!R$3:R$2000,1,1)+$BR56)=""),NA(),INDEX(International!R$3:R$2000,_xlfn.XMATCH(100,International!R$3:R$2000,1,1)+$BR56)), NA())</f>
        <v>138</v>
      </c>
      <c r="DA56">
        <f t="shared" si="65"/>
        <v>15.064510527352439</v>
      </c>
      <c r="DB56">
        <f>IF(OR(ISNA($A56),$AC56&lt;100),NA(),IF($BR56=0,0,FLOOR((CZ56-_xlfn.XLOOKUP(_xlfn.AGGREGATE(5,6,$BR$3:$BR2007),$BR$3:$BR$2000,CZ$3:CZ$2000,1,1))/_xlfn.XLOOKUP($BR56,$BR$3:$BR$2000,$BR$3:$BR$2000,1,1), 1)))</f>
        <v>5</v>
      </c>
      <c r="DC56">
        <f t="shared" si="50"/>
        <v>11.606765961137073</v>
      </c>
      <c r="DD56" cm="1">
        <f t="array" ref="DD56">IFERROR(IF(OR(ISNA($A56),$AC56&lt;100,INDEX(International!U$3:U$2000,_xlfn.XMATCH(100,International!U$3:U$2000,1,1)+$BR56)=""),NA(),INDEX(International!U$3:U$2000,_xlfn.XMATCH(100,International!U$3:U$2000,1,1)+$BR56)), NA())</f>
        <v>1766</v>
      </c>
      <c r="DE56">
        <f t="shared" si="66"/>
        <v>1.6898361558987769</v>
      </c>
      <c r="DF56">
        <f>IF(OR(ISNA($A56),$AC56&lt;100),NA(),IF($BR56=0,0,FLOOR((DD56-_xlfn.XLOOKUP(_xlfn.AGGREGATE(5,6,$BR$3:$BR2007),$BR$3:$BR$2000,DD$3:DD$2000,1,1))/_xlfn.XLOOKUP($BR56,$BR$3:$BR$2000,$BR$3:$BR$2000,1,1), 1)))</f>
        <v>237</v>
      </c>
      <c r="DG56">
        <f t="shared" si="51"/>
        <v>2.0579643467039306</v>
      </c>
      <c r="DH56" cm="1">
        <f t="array" ref="DH56">IFERROR(IF(OR(ISNA($A56),$AC56&lt;100,INDEX(International!X$3:X$2000,_xlfn.XMATCH(100,International!X$3:X$2000,1,1)+$BR56)=""),NA(),INDEX(International!X$3:X$2000,_xlfn.XMATCH(100,International!X$3:X$2000,1,1)+$BR56)), NA())</f>
        <v>627</v>
      </c>
      <c r="DI56">
        <f t="shared" si="67"/>
        <v>2.6430399605284967</v>
      </c>
      <c r="DJ56">
        <f>IF(OR(ISNA($A56),$AC56&lt;100),NA(),IF($BR56=0,0,FLOOR((DH56-_xlfn.XLOOKUP(_xlfn.AGGREGATE(5,6,$BR$3:$BR2007),$BR$3:$BR$2000,DH$3:DH$2000,1,1))/_xlfn.XLOOKUP($BR56,$BR$3:$BR$2000,$BR$3:$BR$2000,1,1), 1)))</f>
        <v>73</v>
      </c>
      <c r="DK56">
        <f t="shared" si="52"/>
        <v>2.1766024788760996</v>
      </c>
      <c r="DL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55+1,DL55+1,NA())))</f>
        <v>#N/A</v>
      </c>
      <c r="DM56" t="e" cm="1">
        <f t="array" ref="DM56">IFERROR(IF(ISNA($A56),NA(),INDEX(B$3:B$2000,_xlfn.XMATCH(Configuration!$B$12,B$3:B$2000,1,1)+$DL56)-0), NA())</f>
        <v>#N/A</v>
      </c>
      <c r="DN56" t="e" cm="1">
        <f t="array" ref="DN56">IFERROR(IF(ISNA($A56),NA(),INDEX(E$3:E$2000,_xlfn.XMATCH(Configuration!$B$12,E$3:E$2000,1,1)+$DL56)-0), NA())</f>
        <v>#N/A</v>
      </c>
      <c r="DO56" t="e" cm="1">
        <f t="array" ref="DO56">IFERROR(IF(ISNA($A56),NA(),INDEX(H$3:H$2000,_xlfn.XMATCH(Configuration!$B$12,H$3:H$2000,1,1)+$DL56)-0), NA())</f>
        <v>#N/A</v>
      </c>
      <c r="DP56" t="e" cm="1">
        <f t="array" ref="DP56">IFERROR(IF(ISNA($A56),NA(),INDEX(K$3:K$2000,_xlfn.XMATCH(Configuration!$B$12,K$3:K$2000,1,1)+$DL56)-0), NA())</f>
        <v>#N/A</v>
      </c>
      <c r="DQ56" t="e" cm="1">
        <f t="array" ref="DQ56">IFERROR(IF(ISNA($A56),NA(),INDEX(N$3:N$2000,_xlfn.XMATCH(Configuration!$B$12,N$3:N$2000,1,1)+$DL56)-0), NA())</f>
        <v>#N/A</v>
      </c>
      <c r="DR56" t="e" cm="1">
        <f t="array" ref="DR56">IFERROR(IF(ISNA($A56),NA(),INDEX(Q$3:Q$2000,_xlfn.XMATCH(Configuration!$B$12,Q$3:Q$2000,1,1)+$DL56)-0), NA())</f>
        <v>#N/A</v>
      </c>
      <c r="DS56" t="e" cm="1">
        <f t="array" ref="DS56">IFERROR(IF(ISNA($A56),NA(),INDEX(T$3:T$2000,_xlfn.XMATCH(Configuration!$B$12,T$3:T$2000,1,1)+$DL56)-0), NA())</f>
        <v>#N/A</v>
      </c>
      <c r="DT56" t="e" cm="1">
        <f t="array" ref="DT56">IFERROR(IF(ISNA($A56),NA(),INDEX(W$3:W$2000,_xlfn.XMATCH(Configuration!$B$12,W$3:W$2000,1,1)+$DL56)-0), NA())</f>
        <v>#N/A</v>
      </c>
    </row>
    <row r="57" spans="1:131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1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0</v>
      </c>
      <c r="AB57">
        <f>IF(_xlfn.IFNA($A57,"")="","",Daily!E57+Daily!H57+Daily!K57+Daily!N57+Daily!Q57+Daily!T57+Daily!W57+Daily!Z57)</f>
        <v>1</v>
      </c>
      <c r="AC57">
        <f t="shared" si="15"/>
        <v>568</v>
      </c>
      <c r="AD57">
        <f t="shared" si="16"/>
        <v>29</v>
      </c>
      <c r="AE57">
        <f t="shared" si="17"/>
        <v>7</v>
      </c>
      <c r="AF57" s="5">
        <f t="shared" si="18"/>
        <v>1.4487179487179487</v>
      </c>
      <c r="AG57">
        <f t="shared" si="19"/>
        <v>532</v>
      </c>
      <c r="AH57">
        <f t="shared" si="20"/>
        <v>301</v>
      </c>
      <c r="AI57">
        <f t="shared" si="21"/>
        <v>25</v>
      </c>
      <c r="AJ57">
        <f t="shared" si="22"/>
        <v>2</v>
      </c>
      <c r="AK57">
        <f t="shared" si="23"/>
        <v>274</v>
      </c>
      <c r="AL57" s="2">
        <f t="shared" si="24"/>
        <v>0.19444444444444445</v>
      </c>
      <c r="AM57" s="2">
        <f t="shared" si="25"/>
        <v>0.80555555555555558</v>
      </c>
      <c r="AN57" s="2">
        <f t="shared" si="26"/>
        <v>5.2816901408450703E-3</v>
      </c>
      <c r="AO57" s="2">
        <f t="shared" si="27"/>
        <v>0.47007042253521125</v>
      </c>
      <c r="AP57" s="2">
        <f t="shared" si="28"/>
        <v>1.7605633802816902E-3</v>
      </c>
      <c r="AQ57" s="2">
        <f t="shared" si="29"/>
        <v>6.5140845070422532E-2</v>
      </c>
      <c r="AR57" s="2">
        <f t="shared" si="30"/>
        <v>0.16549295774647887</v>
      </c>
      <c r="AS57" s="2">
        <f t="shared" si="31"/>
        <v>1.7605633802816902E-2</v>
      </c>
      <c r="AT57" s="2">
        <f t="shared" si="32"/>
        <v>6.1619718309859156E-2</v>
      </c>
      <c r="AU57" s="2">
        <f t="shared" si="33"/>
        <v>0.2130281690140845</v>
      </c>
      <c r="AV57" s="3">
        <f t="shared" ca="1" si="34"/>
        <v>62.857142857142854</v>
      </c>
      <c r="AW57" s="2">
        <f t="shared" si="35"/>
        <v>0.24835164835164836</v>
      </c>
      <c r="AX57" s="2">
        <f t="shared" si="36"/>
        <v>0.44871794871794873</v>
      </c>
      <c r="AY57">
        <f t="shared" si="37"/>
        <v>4</v>
      </c>
      <c r="AZ57">
        <f t="shared" si="38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9"/>
        <v>8</v>
      </c>
      <c r="BS57">
        <f t="shared" si="53"/>
        <v>25600</v>
      </c>
      <c r="BT57">
        <f t="shared" si="54"/>
        <v>1598</v>
      </c>
      <c r="BU57">
        <f t="shared" si="55"/>
        <v>634</v>
      </c>
      <c r="BV57">
        <f t="shared" si="56"/>
        <v>400</v>
      </c>
      <c r="BW57">
        <f t="shared" si="57"/>
        <v>302</v>
      </c>
      <c r="BX57">
        <f t="shared" si="40"/>
        <v>250</v>
      </c>
      <c r="BY57">
        <f t="shared" si="41"/>
        <v>220</v>
      </c>
      <c r="BZ57">
        <f t="shared" si="42"/>
        <v>246</v>
      </c>
      <c r="CA57">
        <f t="shared" si="43"/>
        <v>1489</v>
      </c>
      <c r="CB57">
        <f t="shared" si="58"/>
        <v>568</v>
      </c>
      <c r="CC57">
        <f t="shared" si="59"/>
        <v>3.1924773361393286</v>
      </c>
      <c r="CD57">
        <f>IF(OR(ISNA($A57),$AC57&lt;100),NA(),IF($BR57=0,0,FLOOR((CB57-_xlfn.XLOOKUP(_xlfn.AGGREGATE(5,6,$BR$3:$BR2008),$BR$3:$BR$2000,CB$3:CB$2000,1,1))/_xlfn.XLOOKUP($BR57,$BR$3:$BR$2000,$BR$3:$BR$2000,1,1), 1)))</f>
        <v>56</v>
      </c>
      <c r="CE57">
        <f t="shared" si="44"/>
        <v>3.1247618890562459</v>
      </c>
      <c r="CF57" cm="1">
        <f t="array" ref="CF57">IFERROR(IF(OR(ISNA($A57),$AC57&lt;100,INDEX(International!C$3:C$2000,_xlfn.XMATCH(100,International!C$3:C$2000,1,1)+$BR57)=""),NA(),INDEX(International!C$3:C$2000,_xlfn.XMATCH(100,International!C$3:C$2000,1,1)+$BR57)), NA())</f>
        <v>2036</v>
      </c>
      <c r="CG57">
        <f t="shared" si="60"/>
        <v>1.8400678967587554</v>
      </c>
      <c r="CH57">
        <f>IF(OR(ISNA($A57),$AC57&lt;100),NA(),IF($BR57=0,0,FLOOR((CF57-_xlfn.XLOOKUP(_xlfn.AGGREGATE(5,6,$BR$3:$BR2008),$BR$3:$BR$2000,CF$3:CF$2000,1,1))/_xlfn.XLOOKUP($BR57,$BR$3:$BR$2000,$BR$3:$BR$2000,1,1), 1)))</f>
        <v>235</v>
      </c>
      <c r="CI57">
        <f t="shared" si="45"/>
        <v>3.769265373861272</v>
      </c>
      <c r="CJ57" cm="1">
        <f t="array" ref="CJ57">IFERROR(IF(OR(ISNA($A57),$AC57&lt;100,INDEX(International!F$3:F$2000,_xlfn.XMATCH(100,International!F$3:F$2000,1,1)+$BR57)=""),NA(),INDEX(International!F$3:F$2000,_xlfn.XMATCH(100,International!F$3:F$2000,1,1)+$BR57)), NA())</f>
        <v>1126</v>
      </c>
      <c r="CK57">
        <f t="shared" si="61"/>
        <v>2.2902064128458908</v>
      </c>
      <c r="CL57">
        <f>IF(OR(ISNA($A57),$AC57&lt;100),NA(),IF($BR57=0,0,FLOOR((CJ57-_xlfn.XLOOKUP(_xlfn.AGGREGATE(5,6,$BR$3:$BR2008),$BR$3:$BR$2000,CJ$3:CJ$2000,1,1))/_xlfn.XLOOKUP($BR57,$BR$3:$BR$2000,$BR$3:$BR$2000,1,1), 1)))</f>
        <v>128</v>
      </c>
      <c r="CM57">
        <f t="shared" si="46"/>
        <v>4.0530654063648264</v>
      </c>
      <c r="CN57" cm="1">
        <f t="array" ref="CN57">IFERROR(IF(OR(ISNA($A57),$AC57&lt;100,INDEX(International!I$3:I$2000,_xlfn.XMATCH(100,International!I$3:I$2000,1,1)+$BR57)=""),NA(),INDEX(International!I$3:I$2000,_xlfn.XMATCH(100,International!I$3:I$2000,1,1)+$BR57)), NA())</f>
        <v>1057</v>
      </c>
      <c r="CO57">
        <f t="shared" si="62"/>
        <v>2.3516246321412191</v>
      </c>
      <c r="CP57">
        <f>IF(OR(ISNA($A57),$AC57&lt;100),NA(),IF($BR57=0,0,FLOOR((CN57-_xlfn.XLOOKUP(_xlfn.AGGREGATE(5,6,$BR$3:$BR2008),$BR$3:$BR$2000,CN$3:CN$2000,1,1))/_xlfn.XLOOKUP($BR57,$BR$3:$BR$2000,$BR$3:$BR$2000,1,1), 1)))</f>
        <v>99</v>
      </c>
      <c r="CQ57">
        <f t="shared" si="47"/>
        <v>8.807087919294057</v>
      </c>
      <c r="CR57" cm="1">
        <f t="array" ref="CR57">IFERROR(IF(OR(ISNA($A57),$AC57&lt;100,INDEX(International!L$3:L$2000,_xlfn.XMATCH(100,International!L$3:L$2000,1,1)+$BR57)=""),NA(),INDEX(International!L$3:L$2000,_xlfn.XMATCH(100,International!L$3:L$2000,1,1)+$BR57)), NA())</f>
        <v>1281</v>
      </c>
      <c r="CS57">
        <f t="shared" si="63"/>
        <v>2.1743865808165102</v>
      </c>
      <c r="CT57">
        <f>IF(OR(ISNA($A57),$AC57&lt;100),NA(),IF($BR57=0,0,FLOOR((CR57-_xlfn.XLOOKUP(_xlfn.AGGREGATE(5,6,$BR$3:$BR2008),$BR$3:$BR$2000,CR$3:CR$2000,1,1))/_xlfn.XLOOKUP($BR57,$BR$3:$BR$2000,$BR$3:$BR$2000,1,1), 1)))</f>
        <v>145</v>
      </c>
      <c r="CU57">
        <f t="shared" si="48"/>
        <v>2.3942475502458245</v>
      </c>
      <c r="CV57" cm="1">
        <f t="array" ref="CV57">IFERROR(IF(OR(ISNA($A57),$AC57&lt;100,INDEX(International!O$3:O$2000,_xlfn.XMATCH(100,International!O$3:O$2000,1,1)+$BR57)=""),NA(),INDEX(International!O$3:O$2000,_xlfn.XMATCH(100,International!O$3:O$2000,1,1)+$BR57)), NA())</f>
        <v>689</v>
      </c>
      <c r="CW57">
        <f t="shared" si="64"/>
        <v>2.8730431161327443</v>
      </c>
      <c r="CX57">
        <f>IF(OR(ISNA($A57),$AC57&lt;100),NA(),IF($BR57=0,0,FLOOR((CV57-_xlfn.XLOOKUP(_xlfn.AGGREGATE(5,6,$BR$3:$BR2008),$BR$3:$BR$2000,CV$3:CV$2000,1,1))/_xlfn.XLOOKUP($BR57,$BR$3:$BR$2000,$BR$3:$BR$2000,1,1), 1)))</f>
        <v>72</v>
      </c>
      <c r="CY57">
        <f t="shared" si="49"/>
        <v>3.3150376421213146</v>
      </c>
      <c r="CZ57" cm="1">
        <f t="array" ref="CZ57">IFERROR(IF(OR(ISNA($A57),$AC57&lt;100,INDEX(International!R$3:R$2000,_xlfn.XMATCH(100,International!R$3:R$2000,1,1)+$BR57)=""),NA(),INDEX(International!R$3:R$2000,_xlfn.XMATCH(100,International!R$3:R$2000,1,1)+$BR57)), NA())</f>
        <v>150</v>
      </c>
      <c r="DA57">
        <f t="shared" si="65"/>
        <v>13.676090330811638</v>
      </c>
      <c r="DB57">
        <f>IF(OR(ISNA($A57),$AC57&lt;100),NA(),IF($BR57=0,0,FLOOR((CZ57-_xlfn.XLOOKUP(_xlfn.AGGREGATE(5,6,$BR$3:$BR2008),$BR$3:$BR$2000,CZ$3:CZ$2000,1,1))/_xlfn.XLOOKUP($BR57,$BR$3:$BR$2000,$BR$3:$BR$2000,1,1), 1)))</f>
        <v>6</v>
      </c>
      <c r="DC57">
        <f t="shared" si="50"/>
        <v>8.3129504141208326</v>
      </c>
      <c r="DD57" cm="1">
        <f t="array" ref="DD57">IFERROR(IF(OR(ISNA($A57),$AC57&lt;100,INDEX(International!U$3:U$2000,_xlfn.XMATCH(100,International!U$3:U$2000,1,1)+$BR57)=""),NA(),INDEX(International!U$3:U$2000,_xlfn.XMATCH(100,International!U$3:U$2000,1,1)+$BR57)), NA())</f>
        <v>2337</v>
      </c>
      <c r="DE57">
        <f t="shared" si="66"/>
        <v>1.7595620759996315</v>
      </c>
      <c r="DF57">
        <f>IF(OR(ISNA($A57),$AC57&lt;100),NA(),IF($BR57=0,0,FLOOR((DD57-_xlfn.XLOOKUP(_xlfn.AGGREGATE(5,6,$BR$3:$BR2008),$BR$3:$BR$2000,DD$3:DD$2000,1,1))/_xlfn.XLOOKUP($BR57,$BR$3:$BR$2000,$BR$3:$BR$2000,1,1), 1)))</f>
        <v>279</v>
      </c>
      <c r="DG57">
        <f t="shared" si="51"/>
        <v>2.4741917605835901</v>
      </c>
      <c r="DH57" cm="1">
        <f t="array" ref="DH57">IFERROR(IF(OR(ISNA($A57),$AC57&lt;100,INDEX(International!X$3:X$2000,_xlfn.XMATCH(100,International!X$3:X$2000,1,1)+$BR57)=""),NA(),INDEX(International!X$3:X$2000,_xlfn.XMATCH(100,International!X$3:X$2000,1,1)+$BR57)), NA())</f>
        <v>798</v>
      </c>
      <c r="DI57">
        <f t="shared" si="67"/>
        <v>2.6698805385263937</v>
      </c>
      <c r="DJ57">
        <f>IF(OR(ISNA($A57),$AC57&lt;100),NA(),IF($BR57=0,0,FLOOR((DH57-_xlfn.XLOOKUP(_xlfn.AGGREGATE(5,6,$BR$3:$BR2008),$BR$3:$BR$2000,DH$3:DH$2000,1,1))/_xlfn.XLOOKUP($BR57,$BR$3:$BR$2000,$BR$3:$BR$2000,1,1), 1)))</f>
        <v>85</v>
      </c>
      <c r="DK57">
        <f t="shared" si="52"/>
        <v>2.8741966696952042</v>
      </c>
      <c r="DL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56+1,DL56+1,NA())))</f>
        <v>#N/A</v>
      </c>
      <c r="DM57" t="e" cm="1">
        <f t="array" ref="DM57">IFERROR(IF(ISNA($A57),NA(),INDEX(B$3:B$2000,_xlfn.XMATCH(Configuration!$B$12,B$3:B$2000,1,1)+$DL57)-0), NA())</f>
        <v>#N/A</v>
      </c>
      <c r="DN57" t="e" cm="1">
        <f t="array" ref="DN57">IFERROR(IF(ISNA($A57),NA(),INDEX(E$3:E$2000,_xlfn.XMATCH(Configuration!$B$12,E$3:E$2000,1,1)+$DL57)-0), NA())</f>
        <v>#N/A</v>
      </c>
      <c r="DO57" t="e" cm="1">
        <f t="array" ref="DO57">IFERROR(IF(ISNA($A57),NA(),INDEX(H$3:H$2000,_xlfn.XMATCH(Configuration!$B$12,H$3:H$2000,1,1)+$DL57)-0), NA())</f>
        <v>#N/A</v>
      </c>
      <c r="DP57" t="e" cm="1">
        <f t="array" ref="DP57">IFERROR(IF(ISNA($A57),NA(),INDEX(K$3:K$2000,_xlfn.XMATCH(Configuration!$B$12,K$3:K$2000,1,1)+$DL57)-0), NA())</f>
        <v>#N/A</v>
      </c>
      <c r="DQ57" t="e" cm="1">
        <f t="array" ref="DQ57">IFERROR(IF(ISNA($A57),NA(),INDEX(N$3:N$2000,_xlfn.XMATCH(Configuration!$B$12,N$3:N$2000,1,1)+$DL57)-0), NA())</f>
        <v>#N/A</v>
      </c>
      <c r="DR57" t="e" cm="1">
        <f t="array" ref="DR57">IFERROR(IF(ISNA($A57),NA(),INDEX(Q$3:Q$2000,_xlfn.XMATCH(Configuration!$B$12,Q$3:Q$2000,1,1)+$DL57)-0), NA())</f>
        <v>#N/A</v>
      </c>
      <c r="DS57" t="e" cm="1">
        <f t="array" ref="DS57">IFERROR(IF(ISNA($A57),NA(),INDEX(T$3:T$2000,_xlfn.XMATCH(Configuration!$B$12,T$3:T$2000,1,1)+$DL57)-0), NA())</f>
        <v>#N/A</v>
      </c>
      <c r="DT57" t="e" cm="1">
        <f t="array" ref="DT57">IFERROR(IF(ISNA($A57),NA(),INDEX(W$3:W$2000,_xlfn.XMATCH(Configuration!$B$12,W$3:W$2000,1,1)+$DL57)-0), NA())</f>
        <v>#N/A</v>
      </c>
    </row>
    <row r="58" spans="1:131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1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15"/>
        <v>710</v>
      </c>
      <c r="AD58">
        <f t="shared" si="16"/>
        <v>31</v>
      </c>
      <c r="AE58">
        <f t="shared" si="17"/>
        <v>7</v>
      </c>
      <c r="AF58" s="5">
        <f t="shared" si="18"/>
        <v>1.2566371681415929</v>
      </c>
      <c r="AG58">
        <f t="shared" si="19"/>
        <v>672</v>
      </c>
      <c r="AH58">
        <f t="shared" si="20"/>
        <v>403</v>
      </c>
      <c r="AI58">
        <f t="shared" si="21"/>
        <v>27</v>
      </c>
      <c r="AJ58">
        <f t="shared" si="22"/>
        <v>2</v>
      </c>
      <c r="AK58">
        <f t="shared" si="23"/>
        <v>374</v>
      </c>
      <c r="AL58" s="2">
        <f t="shared" si="24"/>
        <v>0.18421052631578946</v>
      </c>
      <c r="AM58" s="2">
        <f t="shared" si="25"/>
        <v>0.81578947368421051</v>
      </c>
      <c r="AN58" s="2">
        <f t="shared" si="26"/>
        <v>5.6338028169014088E-3</v>
      </c>
      <c r="AO58" s="2">
        <f t="shared" si="27"/>
        <v>0.43239436619718308</v>
      </c>
      <c r="AP58" s="2">
        <f t="shared" si="28"/>
        <v>1.4084507042253522E-3</v>
      </c>
      <c r="AQ58" s="2">
        <f t="shared" si="29"/>
        <v>5.9154929577464786E-2</v>
      </c>
      <c r="AR58" s="2">
        <f t="shared" si="30"/>
        <v>0.20281690140845071</v>
      </c>
      <c r="AS58" s="2">
        <f t="shared" si="31"/>
        <v>1.4084507042253521E-2</v>
      </c>
      <c r="AT58" s="2">
        <f t="shared" si="32"/>
        <v>7.3239436619718309E-2</v>
      </c>
      <c r="AU58" s="2">
        <f t="shared" si="33"/>
        <v>0.21126760563380281</v>
      </c>
      <c r="AV58" s="3">
        <f t="shared" ca="1" si="34"/>
        <v>78.857142857142861</v>
      </c>
      <c r="AW58" s="2">
        <f t="shared" si="35"/>
        <v>0.25</v>
      </c>
      <c r="AX58" s="2">
        <f t="shared" si="36"/>
        <v>0.25663716814159293</v>
      </c>
      <c r="AY58">
        <f t="shared" si="37"/>
        <v>4</v>
      </c>
      <c r="AZ58">
        <f t="shared" si="38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9"/>
        <v>9</v>
      </c>
      <c r="BS58">
        <f t="shared" si="53"/>
        <v>51200</v>
      </c>
      <c r="BT58">
        <f t="shared" si="54"/>
        <v>2262</v>
      </c>
      <c r="BU58">
        <f t="shared" si="55"/>
        <v>800</v>
      </c>
      <c r="BV58">
        <f t="shared" si="56"/>
        <v>474</v>
      </c>
      <c r="BW58">
        <f t="shared" si="57"/>
        <v>348</v>
      </c>
      <c r="BX58">
        <f t="shared" si="40"/>
        <v>282</v>
      </c>
      <c r="BY58">
        <f t="shared" si="41"/>
        <v>242</v>
      </c>
      <c r="BZ58">
        <f t="shared" si="42"/>
        <v>274</v>
      </c>
      <c r="CA58">
        <f t="shared" si="43"/>
        <v>1661</v>
      </c>
      <c r="CB58">
        <f t="shared" si="58"/>
        <v>710</v>
      </c>
      <c r="CC58">
        <f t="shared" si="59"/>
        <v>3.1826647750974599</v>
      </c>
      <c r="CD58">
        <f>IF(OR(ISNA($A58),$AC58&lt;100),NA(),IF($BR58=0,0,FLOOR((CB58-_xlfn.XLOOKUP(_xlfn.AGGREGATE(5,6,$BR$3:$BR2009),$BR$3:$BR$2000,CB$3:CB$2000,1,1))/_xlfn.XLOOKUP($BR58,$BR$3:$BR$2000,$BR$3:$BR$2000,1,1), 1)))</f>
        <v>66</v>
      </c>
      <c r="CE58">
        <f t="shared" si="44"/>
        <v>3.1062837195053898</v>
      </c>
      <c r="CF58" cm="1">
        <f t="array" ref="CF58">IFERROR(IF(OR(ISNA($A58),$AC58&lt;100,INDEX(International!C$3:C$2000,_xlfn.XMATCH(100,International!C$3:C$2000,1,1)+$BR58)=""),NA(),INDEX(International!C$3:C$2000,_xlfn.XMATCH(100,International!C$3:C$2000,1,1)+$BR58)), NA())</f>
        <v>2502</v>
      </c>
      <c r="CG58">
        <f t="shared" si="60"/>
        <v>1.9375631535776143</v>
      </c>
      <c r="CH58">
        <f>IF(OR(ISNA($A58),$AC58&lt;100),NA(),IF($BR58=0,0,FLOOR((CF58-_xlfn.XLOOKUP(_xlfn.AGGREGATE(5,6,$BR$3:$BR2009),$BR$3:$BR$2000,CF$3:CF$2000,1,1))/_xlfn.XLOOKUP($BR58,$BR$3:$BR$2000,$BR$3:$BR$2000,1,1), 1)))</f>
        <v>260</v>
      </c>
      <c r="CI58">
        <f t="shared" si="45"/>
        <v>3.3631054701250229</v>
      </c>
      <c r="CJ58" cm="1">
        <f t="array" ref="CJ58">IFERROR(IF(OR(ISNA($A58),$AC58&lt;100,INDEX(International!F$3:F$2000,_xlfn.XMATCH(100,International!F$3:F$2000,1,1)+$BR58)=""),NA(),INDEX(International!F$3:F$2000,_xlfn.XMATCH(100,International!F$3:F$2000,1,1)+$BR58)), NA())</f>
        <v>1209</v>
      </c>
      <c r="CK58">
        <f t="shared" si="61"/>
        <v>2.5029602096894292</v>
      </c>
      <c r="CL58">
        <f>IF(OR(ISNA($A58),$AC58&lt;100),NA(),IF($BR58=0,0,FLOOR((CJ58-_xlfn.XLOOKUP(_xlfn.AGGREGATE(5,6,$BR$3:$BR2009),$BR$3:$BR$2000,CJ$3:CJ$2000,1,1))/_xlfn.XLOOKUP($BR58,$BR$3:$BR$2000,$BR$3:$BR$2000,1,1), 1)))</f>
        <v>123</v>
      </c>
      <c r="CM58">
        <f t="shared" si="46"/>
        <v>9.7458841435797758</v>
      </c>
      <c r="CN58" cm="1">
        <f t="array" ref="CN58">IFERROR(IF(OR(ISNA($A58),$AC58&lt;100,INDEX(International!I$3:I$2000,_xlfn.XMATCH(100,International!I$3:I$2000,1,1)+$BR58)=""),NA(),INDEX(International!I$3:I$2000,_xlfn.XMATCH(100,International!I$3:I$2000,1,1)+$BR58)), NA())</f>
        <v>1151</v>
      </c>
      <c r="CO58">
        <f t="shared" si="62"/>
        <v>2.55332482118969</v>
      </c>
      <c r="CP58">
        <f>IF(OR(ISNA($A58),$AC58&lt;100),NA(),IF($BR58=0,0,FLOOR((CN58-_xlfn.XLOOKUP(_xlfn.AGGREGATE(5,6,$BR$3:$BR2009),$BR$3:$BR$2000,CN$3:CN$2000,1,1))/_xlfn.XLOOKUP($BR58,$BR$3:$BR$2000,$BR$3:$BR$2000,1,1), 1)))</f>
        <v>98</v>
      </c>
      <c r="CQ58">
        <f t="shared" si="47"/>
        <v>8.1358718753596406</v>
      </c>
      <c r="CR58" cm="1">
        <f t="array" ref="CR58">IFERROR(IF(OR(ISNA($A58),$AC58&lt;100,INDEX(International!L$3:L$2000,_xlfn.XMATCH(100,International!L$3:L$2000,1,1)+$BR58)=""),NA(),INDEX(International!L$3:L$2000,_xlfn.XMATCH(100,International!L$3:L$2000,1,1)+$BR58)), NA())</f>
        <v>1663</v>
      </c>
      <c r="CS58">
        <f t="shared" si="63"/>
        <v>2.2190901471508138</v>
      </c>
      <c r="CT58">
        <f>IF(OR(ISNA($A58),$AC58&lt;100),NA(),IF($BR58=0,0,FLOOR((CR58-_xlfn.XLOOKUP(_xlfn.AGGREGATE(5,6,$BR$3:$BR2009),$BR$3:$BR$2000,CR$3:CR$2000,1,1))/_xlfn.XLOOKUP($BR58,$BR$3:$BR$2000,$BR$3:$BR$2000,1,1), 1)))</f>
        <v>171</v>
      </c>
      <c r="CU58">
        <f t="shared" si="48"/>
        <v>2.6559176865678444</v>
      </c>
      <c r="CV58" cm="1">
        <f t="array" ref="CV58">IFERROR(IF(OR(ISNA($A58),$AC58&lt;100,INDEX(International!O$3:O$2000,_xlfn.XMATCH(100,International!O$3:O$2000,1,1)+$BR58)=""),NA(),INDEX(International!O$3:O$2000,_xlfn.XMATCH(100,International!O$3:O$2000,1,1)+$BR58)), NA())</f>
        <v>886</v>
      </c>
      <c r="CW58">
        <f t="shared" si="64"/>
        <v>2.8595878512532185</v>
      </c>
      <c r="CX58">
        <f>IF(OR(ISNA($A58),$AC58&lt;100),NA(),IF($BR58=0,0,FLOOR((CV58-_xlfn.XLOOKUP(_xlfn.AGGREGATE(5,6,$BR$3:$BR2009),$BR$3:$BR$2000,CV$3:CV$2000,1,1))/_xlfn.XLOOKUP($BR58,$BR$3:$BR$2000,$BR$3:$BR$2000,1,1), 1)))</f>
        <v>86</v>
      </c>
      <c r="CY58">
        <f t="shared" si="49"/>
        <v>2.7563189477651098</v>
      </c>
      <c r="CZ58" cm="1">
        <f t="array" ref="CZ58">IFERROR(IF(OR(ISNA($A58),$AC58&lt;100,INDEX(International!R$3:R$2000,_xlfn.XMATCH(100,International!R$3:R$2000,1,1)+$BR58)=""),NA(),INDEX(International!R$3:R$2000,_xlfn.XMATCH(100,International!R$3:R$2000,1,1)+$BR58)), NA())</f>
        <v>150</v>
      </c>
      <c r="DA58">
        <f t="shared" si="65"/>
        <v>15.385601622163094</v>
      </c>
      <c r="DB58">
        <f>IF(OR(ISNA($A58),$AC58&lt;100),NA(),IF($BR58=0,0,FLOOR((CZ58-_xlfn.XLOOKUP(_xlfn.AGGREGATE(5,6,$BR$3:$BR2009),$BR$3:$BR$2000,CZ$3:CZ$2000,1,1))/_xlfn.XLOOKUP($BR58,$BR$3:$BR$2000,$BR$3:$BR$2000,1,1), 1)))</f>
        <v>5</v>
      </c>
      <c r="DC58">
        <f t="shared" si="50"/>
        <v>0</v>
      </c>
      <c r="DD58" cm="1">
        <f t="array" ref="DD58">IFERROR(IF(OR(ISNA($A58),$AC58&lt;100,INDEX(International!U$3:U$2000,_xlfn.XMATCH(100,International!U$3:U$2000,1,1)+$BR58)=""),NA(),INDEX(International!U$3:U$2000,_xlfn.XMATCH(100,International!U$3:U$2000,1,1)+$BR58)), NA())</f>
        <v>3150</v>
      </c>
      <c r="DE58">
        <f t="shared" si="66"/>
        <v>1.808216563731339</v>
      </c>
      <c r="DF58">
        <f>IF(OR(ISNA($A58),$AC58&lt;100),NA(),IF($BR58=0,0,FLOOR((DD58-_xlfn.XLOOKUP(_xlfn.AGGREGATE(5,6,$BR$3:$BR2009),$BR$3:$BR$2000,DD$3:DD$2000,1,1))/_xlfn.XLOOKUP($BR58,$BR$3:$BR$2000,$BR$3:$BR$2000,1,1), 1)))</f>
        <v>338</v>
      </c>
      <c r="DG58">
        <f t="shared" si="51"/>
        <v>2.3218335537660884</v>
      </c>
      <c r="DH58" cm="1">
        <f t="array" ref="DH58">IFERROR(IF(OR(ISNA($A58),$AC58&lt;100,INDEX(International!X$3:X$2000,_xlfn.XMATCH(100,International!X$3:X$2000,1,1)+$BR58)=""),NA(),INDEX(International!X$3:X$2000,_xlfn.XMATCH(100,International!X$3:X$2000,1,1)+$BR58)), NA())</f>
        <v>1140</v>
      </c>
      <c r="DI58">
        <f t="shared" si="67"/>
        <v>2.5634000615570236</v>
      </c>
      <c r="DJ58">
        <f>IF(OR(ISNA($A58),$AC58&lt;100),NA(),IF($BR58=0,0,FLOOR((DH58-_xlfn.XLOOKUP(_xlfn.AGGREGATE(5,6,$BR$3:$BR2009),$BR$3:$BR$2000,DH$3:DH$2000,1,1))/_xlfn.XLOOKUP($BR58,$BR$3:$BR$2000,$BR$3:$BR$2000,1,1), 1)))</f>
        <v>113</v>
      </c>
      <c r="DK58">
        <f t="shared" si="52"/>
        <v>1.9433582098747317</v>
      </c>
      <c r="DL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57+1,DL57+1,NA())))</f>
        <v>#N/A</v>
      </c>
      <c r="DM58" t="e" cm="1">
        <f t="array" ref="DM58">IFERROR(IF(ISNA($A58),NA(),INDEX(B$3:B$2000,_xlfn.XMATCH(Configuration!$B$12,B$3:B$2000,1,1)+$DL58)-0), NA())</f>
        <v>#N/A</v>
      </c>
      <c r="DN58" t="e" cm="1">
        <f t="array" ref="DN58">IFERROR(IF(ISNA($A58),NA(),INDEX(E$3:E$2000,_xlfn.XMATCH(Configuration!$B$12,E$3:E$2000,1,1)+$DL58)-0), NA())</f>
        <v>#N/A</v>
      </c>
      <c r="DO58" t="e" cm="1">
        <f t="array" ref="DO58">IFERROR(IF(ISNA($A58),NA(),INDEX(H$3:H$2000,_xlfn.XMATCH(Configuration!$B$12,H$3:H$2000,1,1)+$DL58)-0), NA())</f>
        <v>#N/A</v>
      </c>
      <c r="DP58" t="e" cm="1">
        <f t="array" ref="DP58">IFERROR(IF(ISNA($A58),NA(),INDEX(K$3:K$2000,_xlfn.XMATCH(Configuration!$B$12,K$3:K$2000,1,1)+$DL58)-0), NA())</f>
        <v>#N/A</v>
      </c>
      <c r="DQ58" t="e" cm="1">
        <f t="array" ref="DQ58">IFERROR(IF(ISNA($A58),NA(),INDEX(N$3:N$2000,_xlfn.XMATCH(Configuration!$B$12,N$3:N$2000,1,1)+$DL58)-0), NA())</f>
        <v>#N/A</v>
      </c>
      <c r="DR58" t="e" cm="1">
        <f t="array" ref="DR58">IFERROR(IF(ISNA($A58),NA(),INDEX(Q$3:Q$2000,_xlfn.XMATCH(Configuration!$B$12,Q$3:Q$2000,1,1)+$DL58)-0), NA())</f>
        <v>#N/A</v>
      </c>
      <c r="DS58" t="e" cm="1">
        <f t="array" ref="DS58">IFERROR(IF(ISNA($A58),NA(),INDEX(T$3:T$2000,_xlfn.XMATCH(Configuration!$B$12,T$3:T$2000,1,1)+$DL58)-0), NA())</f>
        <v>#N/A</v>
      </c>
      <c r="DT58" t="e" cm="1">
        <f t="array" ref="DT58">IFERROR(IF(ISNA($A58),NA(),INDEX(W$3:W$2000,_xlfn.XMATCH(Configuration!$B$12,W$3:W$2000,1,1)+$DL58)-0), NA())</f>
        <v>#N/A</v>
      </c>
    </row>
    <row r="59" spans="1:131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1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15"/>
        <v>850</v>
      </c>
      <c r="AD59">
        <f t="shared" si="16"/>
        <v>31</v>
      </c>
      <c r="AE59">
        <f t="shared" si="17"/>
        <v>8</v>
      </c>
      <c r="AF59" s="5">
        <f t="shared" si="18"/>
        <v>0.9859154929577465</v>
      </c>
      <c r="AG59">
        <f t="shared" si="19"/>
        <v>811</v>
      </c>
      <c r="AH59">
        <f t="shared" si="20"/>
        <v>497</v>
      </c>
      <c r="AI59">
        <f t="shared" si="21"/>
        <v>27</v>
      </c>
      <c r="AJ59">
        <f t="shared" si="22"/>
        <v>2</v>
      </c>
      <c r="AK59">
        <f t="shared" si="23"/>
        <v>468</v>
      </c>
      <c r="AL59" s="2">
        <f t="shared" si="24"/>
        <v>0.20512820512820512</v>
      </c>
      <c r="AM59" s="2">
        <f t="shared" si="25"/>
        <v>0.79487179487179482</v>
      </c>
      <c r="AN59" s="2">
        <f t="shared" si="26"/>
        <v>7.058823529411765E-3</v>
      </c>
      <c r="AO59" s="2">
        <f t="shared" si="27"/>
        <v>0.41529411764705881</v>
      </c>
      <c r="AP59" s="2">
        <f t="shared" si="28"/>
        <v>3.5294117647058825E-3</v>
      </c>
      <c r="AQ59" s="2">
        <f t="shared" si="29"/>
        <v>5.8823529411764705E-2</v>
      </c>
      <c r="AR59" s="2">
        <f t="shared" si="30"/>
        <v>0.21647058823529411</v>
      </c>
      <c r="AS59" s="2">
        <f t="shared" si="31"/>
        <v>1.411764705882353E-2</v>
      </c>
      <c r="AT59" s="2">
        <f t="shared" si="32"/>
        <v>7.5294117647058817E-2</v>
      </c>
      <c r="AU59" s="2">
        <f t="shared" si="33"/>
        <v>0.20941176470588235</v>
      </c>
      <c r="AV59" s="3">
        <f t="shared" ca="1" si="34"/>
        <v>93</v>
      </c>
      <c r="AW59" s="2">
        <f t="shared" si="35"/>
        <v>0.19718309859154928</v>
      </c>
      <c r="AX59" s="2">
        <f t="shared" si="36"/>
        <v>-1.4084507042253521E-2</v>
      </c>
      <c r="AY59">
        <f t="shared" si="37"/>
        <v>4</v>
      </c>
      <c r="AZ59">
        <f t="shared" si="38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9"/>
        <v>10</v>
      </c>
      <c r="BS59">
        <f t="shared" si="53"/>
        <v>102400</v>
      </c>
      <c r="BT59">
        <f t="shared" si="54"/>
        <v>3200</v>
      </c>
      <c r="BU59">
        <f t="shared" si="55"/>
        <v>1006</v>
      </c>
      <c r="BV59">
        <f t="shared" si="56"/>
        <v>564</v>
      </c>
      <c r="BW59">
        <f t="shared" si="57"/>
        <v>400</v>
      </c>
      <c r="BX59">
        <f t="shared" si="40"/>
        <v>316</v>
      </c>
      <c r="BY59">
        <f t="shared" si="41"/>
        <v>268</v>
      </c>
      <c r="BZ59">
        <f t="shared" si="42"/>
        <v>308</v>
      </c>
      <c r="CA59">
        <f t="shared" si="43"/>
        <v>1833</v>
      </c>
      <c r="CB59">
        <f t="shared" si="58"/>
        <v>850</v>
      </c>
      <c r="CC59">
        <f t="shared" si="59"/>
        <v>3.2389053777082122</v>
      </c>
      <c r="CD59">
        <f>IF(OR(ISNA($A59),$AC59&lt;100),NA(),IF($BR59=0,0,FLOOR((CB59-_xlfn.XLOOKUP(_xlfn.AGGREGATE(5,6,$BR$3:$BR2010),$BR$3:$BR$2000,CB$3:CB$2000,1,1))/_xlfn.XLOOKUP($BR59,$BR$3:$BR$2000,$BR$3:$BR$2000,1,1), 1)))</f>
        <v>73</v>
      </c>
      <c r="CE59">
        <f t="shared" si="44"/>
        <v>3.8514300589464803</v>
      </c>
      <c r="CF59" cm="1">
        <f t="array" ref="CF59">IFERROR(IF(OR(ISNA($A59),$AC59&lt;100,INDEX(International!C$3:C$2000,_xlfn.XMATCH(100,International!C$3:C$2000,1,1)+$BR59)=""),NA(),INDEX(International!C$3:C$2000,_xlfn.XMATCH(100,International!C$3:C$2000,1,1)+$BR59)), NA())</f>
        <v>3089</v>
      </c>
      <c r="CG59">
        <f t="shared" si="60"/>
        <v>2.0205824751240042</v>
      </c>
      <c r="CH59">
        <f>IF(OR(ISNA($A59),$AC59&lt;100),NA(),IF($BR59=0,0,FLOOR((CF59-_xlfn.XLOOKUP(_xlfn.AGGREGATE(5,6,$BR$3:$BR2010),$BR$3:$BR$2000,CF$3:CF$2000,1,1))/_xlfn.XLOOKUP($BR59,$BR$3:$BR$2000,$BR$3:$BR$2000,1,1), 1)))</f>
        <v>293</v>
      </c>
      <c r="CI59">
        <f t="shared" si="45"/>
        <v>3.2888453258413892</v>
      </c>
      <c r="CJ59" cm="1">
        <f t="array" ref="CJ59">IFERROR(IF(OR(ISNA($A59),$AC59&lt;100,INDEX(International!F$3:F$2000,_xlfn.XMATCH(100,International!F$3:F$2000,1,1)+$BR59)=""),NA(),INDEX(International!F$3:F$2000,_xlfn.XMATCH(100,International!F$3:F$2000,1,1)+$BR59)), NA())</f>
        <v>1784</v>
      </c>
      <c r="CK59">
        <f t="shared" si="61"/>
        <v>2.4055556537917182</v>
      </c>
      <c r="CL59">
        <f>IF(OR(ISNA($A59),$AC59&lt;100),NA(),IF($BR59=0,0,FLOOR((CJ59-_xlfn.XLOOKUP(_xlfn.AGGREGATE(5,6,$BR$3:$BR2010),$BR$3:$BR$2000,CJ$3:CJ$2000,1,1))/_xlfn.XLOOKUP($BR59,$BR$3:$BR$2000,$BR$3:$BR$2000,1,1), 1)))</f>
        <v>168</v>
      </c>
      <c r="CM59">
        <f t="shared" si="46"/>
        <v>1.7815741280022908</v>
      </c>
      <c r="CN59" cm="1">
        <f t="array" ref="CN59">IFERROR(IF(OR(ISNA($A59),$AC59&lt;100,INDEX(International!I$3:I$2000,_xlfn.XMATCH(100,International!I$3:I$2000,1,1)+$BR59)=""),NA(),INDEX(International!I$3:I$2000,_xlfn.XMATCH(100,International!I$3:I$2000,1,1)+$BR59)), NA())</f>
        <v>1255</v>
      </c>
      <c r="CO59">
        <f t="shared" si="62"/>
        <v>2.7400146980323981</v>
      </c>
      <c r="CP59">
        <f>IF(OR(ISNA($A59),$AC59&lt;100),NA(),IF($BR59=0,0,FLOOR((CN59-_xlfn.XLOOKUP(_xlfn.AGGREGATE(5,6,$BR$3:$BR2010),$BR$3:$BR$2000,CN$3:CN$2000,1,1))/_xlfn.XLOOKUP($BR59,$BR$3:$BR$2000,$BR$3:$BR$2000,1,1), 1)))</f>
        <v>99</v>
      </c>
      <c r="CQ59">
        <f t="shared" si="47"/>
        <v>8.012850644098565</v>
      </c>
      <c r="CR59" cm="1">
        <f t="array" ref="CR59">IFERROR(IF(OR(ISNA($A59),$AC59&lt;100,INDEX(International!L$3:L$2000,_xlfn.XMATCH(100,International!L$3:L$2000,1,1)+$BR59)=""),NA(),INDEX(International!L$3:L$2000,_xlfn.XMATCH(100,International!L$3:L$2000,1,1)+$BR59)), NA())</f>
        <v>2179</v>
      </c>
      <c r="CS59">
        <f t="shared" si="63"/>
        <v>2.2494180405704816</v>
      </c>
      <c r="CT59">
        <f>IF(OR(ISNA($A59),$AC59&lt;100),NA(),IF($BR59=0,0,FLOOR((CR59-_xlfn.XLOOKUP(_xlfn.AGGREGATE(5,6,$BR$3:$BR2010),$BR$3:$BR$2000,CR$3:CR$2000,1,1))/_xlfn.XLOOKUP($BR59,$BR$3:$BR$2000,$BR$3:$BR$2000,1,1), 1)))</f>
        <v>206</v>
      </c>
      <c r="CU59">
        <f t="shared" si="48"/>
        <v>2.5649047358973704</v>
      </c>
      <c r="CV59" cm="1">
        <f t="array" ref="CV59">IFERROR(IF(OR(ISNA($A59),$AC59&lt;100,INDEX(International!O$3:O$2000,_xlfn.XMATCH(100,International!O$3:O$2000,1,1)+$BR59)=""),NA(),INDEX(International!O$3:O$2000,_xlfn.XMATCH(100,International!O$3:O$2000,1,1)+$BR59)), NA())</f>
        <v>1058</v>
      </c>
      <c r="CW59">
        <f t="shared" si="64"/>
        <v>2.9383524353253967</v>
      </c>
      <c r="CX59">
        <f>IF(OR(ISNA($A59),$AC59&lt;100),NA(),IF($BR59=0,0,FLOOR((CV59-_xlfn.XLOOKUP(_xlfn.AGGREGATE(5,6,$BR$3:$BR2010),$BR$3:$BR$2000,CV$3:CV$2000,1,1))/_xlfn.XLOOKUP($BR59,$BR$3:$BR$2000,$BR$3:$BR$2000,1,1), 1)))</f>
        <v>94</v>
      </c>
      <c r="CY59">
        <f t="shared" si="49"/>
        <v>3.9068448238544695</v>
      </c>
      <c r="CZ59" cm="1">
        <f t="array" ref="CZ59">IFERROR(IF(OR(ISNA($A59),$AC59&lt;100,INDEX(International!R$3:R$2000,_xlfn.XMATCH(100,International!R$3:R$2000,1,1)+$BR59)=""),NA(),INDEX(International!R$3:R$2000,_xlfn.XMATCH(100,International!R$3:R$2000,1,1)+$BR59)), NA())</f>
        <v>160</v>
      </c>
      <c r="DA59">
        <f t="shared" si="65"/>
        <v>14.747698473569486</v>
      </c>
      <c r="DB59">
        <f>IF(OR(ISNA($A59),$AC59&lt;100),NA(),IF($BR59=0,0,FLOOR((CZ59-_xlfn.XLOOKUP(_xlfn.AGGREGATE(5,6,$BR$3:$BR2010),$BR$3:$BR$2000,CZ$3:CZ$2000,1,1))/_xlfn.XLOOKUP($BR59,$BR$3:$BR$2000,$BR$3:$BR$2000,1,1), 1)))</f>
        <v>5</v>
      </c>
      <c r="DC59">
        <f t="shared" si="50"/>
        <v>10.740053666281316</v>
      </c>
      <c r="DD59" cm="1">
        <f t="array" ref="DD59">IFERROR(IF(OR(ISNA($A59),$AC59&lt;100,INDEX(International!U$3:U$2000,_xlfn.XMATCH(100,International!U$3:U$2000,1,1)+$BR59)=""),NA(),INDEX(International!U$3:U$2000,_xlfn.XMATCH(100,International!U$3:U$2000,1,1)+$BR59)), NA())</f>
        <v>3736</v>
      </c>
      <c r="DE59">
        <f t="shared" si="66"/>
        <v>1.9144535798897908</v>
      </c>
      <c r="DF59">
        <f>IF(OR(ISNA($A59),$AC59&lt;100),NA(),IF($BR59=0,0,FLOOR((DD59-_xlfn.XLOOKUP(_xlfn.AGGREGATE(5,6,$BR$3:$BR2010),$BR$3:$BR$2000,DD$3:DD$2000,1,1))/_xlfn.XLOOKUP($BR59,$BR$3:$BR$2000,$BR$3:$BR$2000,1,1), 1)))</f>
        <v>363</v>
      </c>
      <c r="DG59">
        <f t="shared" si="51"/>
        <v>4.0626851776280626</v>
      </c>
      <c r="DH59" cm="1">
        <f t="array" ref="DH59">IFERROR(IF(OR(ISNA($A59),$AC59&lt;100,INDEX(International!X$3:X$2000,_xlfn.XMATCH(100,International!X$3:X$2000,1,1)+$BR59)=""),NA(),INDEX(International!X$3:X$2000,_xlfn.XMATCH(100,International!X$3:X$2000,1,1)+$BR59)), NA())</f>
        <v>1341</v>
      </c>
      <c r="DI59">
        <f t="shared" si="67"/>
        <v>2.6700577595474959</v>
      </c>
      <c r="DJ59">
        <f>IF(OR(ISNA($A59),$AC59&lt;100),NA(),IF($BR59=0,0,FLOOR((DH59-_xlfn.XLOOKUP(_xlfn.AGGREGATE(5,6,$BR$3:$BR2010),$BR$3:$BR$2000,DH$3:DH$2000,1,1))/_xlfn.XLOOKUP($BR59,$BR$3:$BR$2000,$BR$3:$BR$2000,1,1), 1)))</f>
        <v>122</v>
      </c>
      <c r="DK59">
        <f t="shared" si="52"/>
        <v>4.2684803660132964</v>
      </c>
      <c r="DL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58+1,DL58+1,NA())))</f>
        <v>#N/A</v>
      </c>
      <c r="DM59" t="e" cm="1">
        <f t="array" ref="DM59">IFERROR(IF(ISNA($A59),NA(),INDEX(B$3:B$2000,_xlfn.XMATCH(Configuration!$B$12,B$3:B$2000,1,1)+$DL59)-0), NA())</f>
        <v>#N/A</v>
      </c>
      <c r="DN59" t="e" cm="1">
        <f t="array" ref="DN59">IFERROR(IF(ISNA($A59),NA(),INDEX(E$3:E$2000,_xlfn.XMATCH(Configuration!$B$12,E$3:E$2000,1,1)+$DL59)-0), NA())</f>
        <v>#N/A</v>
      </c>
      <c r="DO59" t="e" cm="1">
        <f t="array" ref="DO59">IFERROR(IF(ISNA($A59),NA(),INDEX(H$3:H$2000,_xlfn.XMATCH(Configuration!$B$12,H$3:H$2000,1,1)+$DL59)-0), NA())</f>
        <v>#N/A</v>
      </c>
      <c r="DP59" t="e" cm="1">
        <f t="array" ref="DP59">IFERROR(IF(ISNA($A59),NA(),INDEX(K$3:K$2000,_xlfn.XMATCH(Configuration!$B$12,K$3:K$2000,1,1)+$DL59)-0), NA())</f>
        <v>#N/A</v>
      </c>
      <c r="DQ59" t="e" cm="1">
        <f t="array" ref="DQ59">IFERROR(IF(ISNA($A59),NA(),INDEX(N$3:N$2000,_xlfn.XMATCH(Configuration!$B$12,N$3:N$2000,1,1)+$DL59)-0), NA())</f>
        <v>#N/A</v>
      </c>
      <c r="DR59" t="e" cm="1">
        <f t="array" ref="DR59">IFERROR(IF(ISNA($A59),NA(),INDEX(Q$3:Q$2000,_xlfn.XMATCH(Configuration!$B$12,Q$3:Q$2000,1,1)+$DL59)-0), NA())</f>
        <v>#N/A</v>
      </c>
      <c r="DS59" t="e" cm="1">
        <f t="array" ref="DS59">IFERROR(IF(ISNA($A59),NA(),INDEX(T$3:T$2000,_xlfn.XMATCH(Configuration!$B$12,T$3:T$2000,1,1)+$DL59)-0), NA())</f>
        <v>#N/A</v>
      </c>
      <c r="DT59" t="e" cm="1">
        <f t="array" ref="DT59">IFERROR(IF(ISNA($A59),NA(),INDEX(W$3:W$2000,_xlfn.XMATCH(Configuration!$B$12,W$3:W$2000,1,1)+$DL59)-0), NA())</f>
        <v>#N/A</v>
      </c>
    </row>
    <row r="60" spans="1:131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1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15"/>
        <v>1072</v>
      </c>
      <c r="AD60">
        <f t="shared" si="16"/>
        <v>31</v>
      </c>
      <c r="AE60">
        <f t="shared" si="17"/>
        <v>8</v>
      </c>
      <c r="AF60" s="5">
        <f t="shared" si="18"/>
        <v>1.5857142857142856</v>
      </c>
      <c r="AG60">
        <f t="shared" si="19"/>
        <v>1033</v>
      </c>
      <c r="AH60">
        <f t="shared" si="20"/>
        <v>636</v>
      </c>
      <c r="AI60">
        <f t="shared" si="21"/>
        <v>27</v>
      </c>
      <c r="AJ60">
        <f t="shared" si="22"/>
        <v>2</v>
      </c>
      <c r="AK60">
        <f t="shared" si="23"/>
        <v>607</v>
      </c>
      <c r="AL60" s="2">
        <f t="shared" si="24"/>
        <v>0.20512820512820512</v>
      </c>
      <c r="AM60" s="2">
        <f t="shared" si="25"/>
        <v>0.79487179487179482</v>
      </c>
      <c r="AN60" s="2">
        <f t="shared" si="26"/>
        <v>8.3955223880597014E-3</v>
      </c>
      <c r="AO60" s="2">
        <f t="shared" si="27"/>
        <v>0.40671641791044777</v>
      </c>
      <c r="AP60" s="2">
        <f t="shared" si="28"/>
        <v>2.798507462686567E-3</v>
      </c>
      <c r="AQ60" s="2">
        <f t="shared" si="29"/>
        <v>6.25E-2</v>
      </c>
      <c r="AR60" s="2">
        <f t="shared" si="30"/>
        <v>0.20615671641791045</v>
      </c>
      <c r="AS60" s="2">
        <f t="shared" si="31"/>
        <v>1.5858208955223881E-2</v>
      </c>
      <c r="AT60" s="2">
        <f t="shared" si="32"/>
        <v>8.3955223880597021E-2</v>
      </c>
      <c r="AU60" s="2">
        <f t="shared" si="33"/>
        <v>0.21361940298507462</v>
      </c>
      <c r="AV60" s="3">
        <f t="shared" ca="1" si="34"/>
        <v>117.42857142857143</v>
      </c>
      <c r="AW60" s="2">
        <f t="shared" si="35"/>
        <v>0.26117647058823529</v>
      </c>
      <c r="AX60" s="2">
        <f t="shared" si="36"/>
        <v>0.58571428571428574</v>
      </c>
      <c r="AY60">
        <f t="shared" si="37"/>
        <v>4</v>
      </c>
      <c r="AZ60">
        <f t="shared" si="38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>
        <f>IF(OR(_xlfn.IFNA($A60,"")="", ROW()&lt;=3,MAX(International!$R$3:$R$2000)&lt;$AC60),"",$A60-_xlfn.XLOOKUP($AC60,International!$R$3:$R$2000,International!$A$3:$A$2000,NA(),1,1))</f>
        <v>-13</v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9"/>
        <v>11</v>
      </c>
      <c r="BS60">
        <f t="shared" si="53"/>
        <v>204800</v>
      </c>
      <c r="BT60">
        <f t="shared" si="54"/>
        <v>4524</v>
      </c>
      <c r="BU60">
        <f t="shared" si="55"/>
        <v>1268</v>
      </c>
      <c r="BV60">
        <f t="shared" si="56"/>
        <v>672</v>
      </c>
      <c r="BW60">
        <f t="shared" si="57"/>
        <v>458</v>
      </c>
      <c r="BX60">
        <f t="shared" si="40"/>
        <v>356</v>
      </c>
      <c r="BY60">
        <f t="shared" si="41"/>
        <v>296</v>
      </c>
      <c r="BZ60">
        <f t="shared" si="42"/>
        <v>344</v>
      </c>
      <c r="CA60">
        <f t="shared" si="43"/>
        <v>2005</v>
      </c>
      <c r="CB60">
        <f t="shared" si="58"/>
        <v>1072</v>
      </c>
      <c r="CC60">
        <f t="shared" si="59"/>
        <v>3.2142755907632523</v>
      </c>
      <c r="CD60">
        <f>IF(OR(ISNA($A60),$AC60&lt;100),NA(),IF($BR60=0,0,FLOOR((CB60-_xlfn.XLOOKUP(_xlfn.AGGREGATE(5,6,$BR$3:$BR2011),$BR$3:$BR$2000,CB$3:CB$2000,1,1))/_xlfn.XLOOKUP($BR60,$BR$3:$BR$2000,$BR$3:$BR$2000,1,1), 1)))</f>
        <v>87</v>
      </c>
      <c r="CE60">
        <f t="shared" si="44"/>
        <v>2.9871240665373833</v>
      </c>
      <c r="CF60" cm="1">
        <f t="array" ref="CF60">IFERROR(IF(OR(ISNA($A60),$AC60&lt;100,INDEX(International!C$3:C$2000,_xlfn.XMATCH(100,International!C$3:C$2000,1,1)+$BR60)=""),NA(),INDEX(International!C$3:C$2000,_xlfn.XMATCH(100,International!C$3:C$2000,1,1)+$BR60)), NA())</f>
        <v>3858</v>
      </c>
      <c r="CG60">
        <f t="shared" si="60"/>
        <v>2.0873731759692586</v>
      </c>
      <c r="CH60">
        <f>IF(OR(ISNA($A60),$AC60&lt;100),NA(),IF($BR60=0,0,FLOOR((CF60-_xlfn.XLOOKUP(_xlfn.AGGREGATE(5,6,$BR$3:$BR2011),$BR$3:$BR$2000,CF$3:CF$2000,1,1))/_xlfn.XLOOKUP($BR60,$BR$3:$BR$2000,$BR$3:$BR$2000,1,1), 1)))</f>
        <v>336</v>
      </c>
      <c r="CI60">
        <f t="shared" si="45"/>
        <v>3.1180499405270914</v>
      </c>
      <c r="CJ60" cm="1">
        <f t="array" ref="CJ60">IFERROR(IF(OR(ISNA($A60),$AC60&lt;100,INDEX(International!F$3:F$2000,_xlfn.XMATCH(100,International!F$3:F$2000,1,1)+$BR60)=""),NA(),INDEX(International!F$3:F$2000,_xlfn.XMATCH(100,International!F$3:F$2000,1,1)+$BR60)), NA())</f>
        <v>2281</v>
      </c>
      <c r="CK60">
        <f t="shared" si="61"/>
        <v>2.4381623611619005</v>
      </c>
      <c r="CL60">
        <f>IF(OR(ISNA($A60),$AC60&lt;100),NA(),IF($BR60=0,0,FLOOR((CJ60-_xlfn.XLOOKUP(_xlfn.AGGREGATE(5,6,$BR$3:$BR2011),$BR$3:$BR$2000,CJ$3:CJ$2000,1,1))/_xlfn.XLOOKUP($BR60,$BR$3:$BR$2000,$BR$3:$BR$2000,1,1), 1)))</f>
        <v>198</v>
      </c>
      <c r="CM60">
        <f t="shared" si="46"/>
        <v>2.8204700467754584</v>
      </c>
      <c r="CN60" cm="1">
        <f t="array" ref="CN60">IFERROR(IF(OR(ISNA($A60),$AC60&lt;100,INDEX(International!I$3:I$2000,_xlfn.XMATCH(100,International!I$3:I$2000,1,1)+$BR60)=""),NA(),INDEX(International!I$3:I$2000,_xlfn.XMATCH(100,International!I$3:I$2000,1,1)+$BR60)), NA())</f>
        <v>1326</v>
      </c>
      <c r="CO60">
        <f t="shared" si="62"/>
        <v>2.9498454904461942</v>
      </c>
      <c r="CP60">
        <f>IF(OR(ISNA($A60),$AC60&lt;100),NA(),IF($BR60=0,0,FLOOR((CN60-_xlfn.XLOOKUP(_xlfn.AGGREGATE(5,6,$BR$3:$BR2011),$BR$3:$BR$2000,CN$3:CN$2000,1,1))/_xlfn.XLOOKUP($BR60,$BR$3:$BR$2000,$BR$3:$BR$2000,1,1), 1)))</f>
        <v>96</v>
      </c>
      <c r="CQ60">
        <f t="shared" si="47"/>
        <v>12.59550363119075</v>
      </c>
      <c r="CR60" cm="1">
        <f t="array" ref="CR60">IFERROR(IF(OR(ISNA($A60),$AC60&lt;100,INDEX(International!L$3:L$2000,_xlfn.XMATCH(100,International!L$3:L$2000,1,1)+$BR60)=""),NA(),INDEX(International!L$3:L$2000,_xlfn.XMATCH(100,International!L$3:L$2000,1,1)+$BR60)), NA())</f>
        <v>2727</v>
      </c>
      <c r="CS60">
        <f t="shared" si="63"/>
        <v>2.3064457970577816</v>
      </c>
      <c r="CT60">
        <f>IF(OR(ISNA($A60),$AC60&lt;100),NA(),IF($BR60=0,0,FLOOR((CR60-_xlfn.XLOOKUP(_xlfn.AGGREGATE(5,6,$BR$3:$BR2011),$BR$3:$BR$2000,CR$3:CR$2000,1,1))/_xlfn.XLOOKUP($BR60,$BR$3:$BR$2000,$BR$3:$BR$2000,1,1), 1)))</f>
        <v>237</v>
      </c>
      <c r="CU60">
        <f t="shared" si="48"/>
        <v>3.0897717377366365</v>
      </c>
      <c r="CV60" cm="1">
        <f t="array" ref="CV60">IFERROR(IF(OR(ISNA($A60),$AC60&lt;100,INDEX(International!O$3:O$2000,_xlfn.XMATCH(100,International!O$3:O$2000,1,1)+$BR60)=""),NA(),INDEX(International!O$3:O$2000,_xlfn.XMATCH(100,International!O$3:O$2000,1,1)+$BR60)), NA())</f>
        <v>1243</v>
      </c>
      <c r="CW60">
        <f t="shared" si="64"/>
        <v>3.0255069006831694</v>
      </c>
      <c r="CX60">
        <f>IF(OR(ISNA($A60),$AC60&lt;100),NA(),IF($BR60=0,0,FLOOR((CV60-_xlfn.XLOOKUP(_xlfn.AGGREGATE(5,6,$BR$3:$BR2011),$BR$3:$BR$2000,CV$3:CV$2000,1,1))/_xlfn.XLOOKUP($BR60,$BR$3:$BR$2000,$BR$3:$BR$2000,1,1), 1)))</f>
        <v>103</v>
      </c>
      <c r="CY60">
        <f t="shared" si="49"/>
        <v>4.3013218975781644</v>
      </c>
      <c r="CZ60" cm="1">
        <f t="array" ref="CZ60">IFERROR(IF(OR(ISNA($A60),$AC60&lt;100,INDEX(International!R$3:R$2000,_xlfn.XMATCH(100,International!R$3:R$2000,1,1)+$BR60)=""),NA(),INDEX(International!R$3:R$2000,_xlfn.XMATCH(100,International!R$3:R$2000,1,1)+$BR60)), NA())</f>
        <v>178</v>
      </c>
      <c r="DA60">
        <f t="shared" si="65"/>
        <v>13.223104870909056</v>
      </c>
      <c r="DB60">
        <f>IF(OR(ISNA($A60),$AC60&lt;100),NA(),IF($BR60=0,0,FLOOR((CZ60-_xlfn.XLOOKUP(_xlfn.AGGREGATE(5,6,$BR$3:$BR2011),$BR$3:$BR$2000,CZ$3:CZ$2000,1,1))/_xlfn.XLOOKUP($BR60,$BR$3:$BR$2000,$BR$3:$BR$2000,1,1), 1)))</f>
        <v>6</v>
      </c>
      <c r="DC60">
        <f t="shared" si="50"/>
        <v>6.5017250083321763</v>
      </c>
      <c r="DD60" cm="1">
        <f t="array" ref="DD60">IFERROR(IF(OR(ISNA($A60),$AC60&lt;100,INDEX(International!U$3:U$2000,_xlfn.XMATCH(100,International!U$3:U$2000,1,1)+$BR60)=""),NA(),INDEX(International!U$3:U$2000,_xlfn.XMATCH(100,International!U$3:U$2000,1,1)+$BR60)), NA())</f>
        <v>4335</v>
      </c>
      <c r="DE60">
        <f t="shared" si="66"/>
        <v>2.0228173471881914</v>
      </c>
      <c r="DF60">
        <f>IF(OR(ISNA($A60),$AC60&lt;100),NA(),IF($BR60=0,0,FLOOR((DD60-_xlfn.XLOOKUP(_xlfn.AGGREGATE(5,6,$BR$3:$BR2011),$BR$3:$BR$2000,DD$3:DD$2000,1,1))/_xlfn.XLOOKUP($BR60,$BR$3:$BR$2000,$BR$3:$BR$2000,1,1), 1)))</f>
        <v>384</v>
      </c>
      <c r="DG60">
        <f t="shared" si="51"/>
        <v>4.6611889343938016</v>
      </c>
      <c r="DH60" cm="1">
        <f t="array" ref="DH60">IFERROR(IF(OR(ISNA($A60),$AC60&lt;100,INDEX(International!X$3:X$2000,_xlfn.XMATCH(100,International!X$3:X$2000,1,1)+$BR60)=""),NA(),INDEX(International!X$3:X$2000,_xlfn.XMATCH(100,International!X$3:X$2000,1,1)+$BR60)), NA())</f>
        <v>1543</v>
      </c>
      <c r="DI60">
        <f t="shared" si="67"/>
        <v>2.7864564943170826</v>
      </c>
      <c r="DJ60">
        <f>IF(OR(ISNA($A60),$AC60&lt;100),NA(),IF($BR60=0,0,FLOOR((DH60-_xlfn.XLOOKUP(_xlfn.AGGREGATE(5,6,$BR$3:$BR2011),$BR$3:$BR$2000,DH$3:DH$2000,1,1))/_xlfn.XLOOKUP($BR60,$BR$3:$BR$2000,$BR$3:$BR$2000,1,1), 1)))</f>
        <v>129</v>
      </c>
      <c r="DK60">
        <f t="shared" si="52"/>
        <v>4.9400079343871806</v>
      </c>
      <c r="DL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59+1,DL59+1,NA())))</f>
        <v>#N/A</v>
      </c>
      <c r="DM60" t="e" cm="1">
        <f t="array" ref="DM60">IFERROR(IF(ISNA($A60),NA(),INDEX(B$3:B$2000,_xlfn.XMATCH(Configuration!$B$12,B$3:B$2000,1,1)+$DL60)-0), NA())</f>
        <v>#N/A</v>
      </c>
      <c r="DN60" t="e" cm="1">
        <f t="array" ref="DN60">IFERROR(IF(ISNA($A60),NA(),INDEX(E$3:E$2000,_xlfn.XMATCH(Configuration!$B$12,E$3:E$2000,1,1)+$DL60)-0), NA())</f>
        <v>#N/A</v>
      </c>
      <c r="DO60" t="e" cm="1">
        <f t="array" ref="DO60">IFERROR(IF(ISNA($A60),NA(),INDEX(H$3:H$2000,_xlfn.XMATCH(Configuration!$B$12,H$3:H$2000,1,1)+$DL60)-0), NA())</f>
        <v>#N/A</v>
      </c>
      <c r="DP60" t="e" cm="1">
        <f t="array" ref="DP60">IFERROR(IF(ISNA($A60),NA(),INDEX(K$3:K$2000,_xlfn.XMATCH(Configuration!$B$12,K$3:K$2000,1,1)+$DL60)-0), NA())</f>
        <v>#N/A</v>
      </c>
      <c r="DQ60" t="e" cm="1">
        <f t="array" ref="DQ60">IFERROR(IF(ISNA($A60),NA(),INDEX(N$3:N$2000,_xlfn.XMATCH(Configuration!$B$12,N$3:N$2000,1,1)+$DL60)-0), NA())</f>
        <v>#N/A</v>
      </c>
      <c r="DR60" t="e" cm="1">
        <f t="array" ref="DR60">IFERROR(IF(ISNA($A60),NA(),INDEX(Q$3:Q$2000,_xlfn.XMATCH(Configuration!$B$12,Q$3:Q$2000,1,1)+$DL60)-0), NA())</f>
        <v>#N/A</v>
      </c>
      <c r="DS60" t="e" cm="1">
        <f t="array" ref="DS60">IFERROR(IF(ISNA($A60),NA(),INDEX(T$3:T$2000,_xlfn.XMATCH(Configuration!$B$12,T$3:T$2000,1,1)+$DL60)-0), NA())</f>
        <v>#N/A</v>
      </c>
      <c r="DT60" t="e" cm="1">
        <f t="array" ref="DT60">IFERROR(IF(ISNA($A60),NA(),INDEX(W$3:W$2000,_xlfn.XMATCH(Configuration!$B$12,W$3:W$2000,1,1)+$DL60)-0), NA())</f>
        <v>#N/A</v>
      </c>
    </row>
    <row r="61" spans="1:131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1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15"/>
        <v>1354</v>
      </c>
      <c r="AD61">
        <f t="shared" si="16"/>
        <v>94</v>
      </c>
      <c r="AE61">
        <f t="shared" si="17"/>
        <v>8</v>
      </c>
      <c r="AF61" s="5">
        <f t="shared" si="18"/>
        <v>1.2702702702702702</v>
      </c>
      <c r="AG61">
        <f t="shared" si="19"/>
        <v>1252</v>
      </c>
      <c r="AH61">
        <f t="shared" si="20"/>
        <v>821</v>
      </c>
      <c r="AI61">
        <f t="shared" si="21"/>
        <v>90</v>
      </c>
      <c r="AJ61">
        <f t="shared" si="22"/>
        <v>2</v>
      </c>
      <c r="AK61">
        <f t="shared" si="23"/>
        <v>729</v>
      </c>
      <c r="AL61" s="2">
        <f t="shared" si="24"/>
        <v>7.8431372549019607E-2</v>
      </c>
      <c r="AM61" s="2">
        <f t="shared" si="25"/>
        <v>0.92156862745098034</v>
      </c>
      <c r="AN61" s="2">
        <f t="shared" si="26"/>
        <v>1.4032496307237814E-2</v>
      </c>
      <c r="AO61" s="2">
        <f t="shared" si="27"/>
        <v>0.39364844903988183</v>
      </c>
      <c r="AP61" s="2">
        <f t="shared" si="28"/>
        <v>3.692762186115214E-3</v>
      </c>
      <c r="AQ61" s="2">
        <f t="shared" si="29"/>
        <v>7.3855243722304287E-2</v>
      </c>
      <c r="AR61" s="2">
        <f t="shared" si="30"/>
        <v>0.1912850812407681</v>
      </c>
      <c r="AS61" s="2">
        <f t="shared" si="31"/>
        <v>1.6248153618906941E-2</v>
      </c>
      <c r="AT61" s="2">
        <f t="shared" si="32"/>
        <v>8.8626292466765136E-2</v>
      </c>
      <c r="AU61" s="2">
        <f t="shared" si="33"/>
        <v>0.21861152141802068</v>
      </c>
      <c r="AV61" s="3">
        <f t="shared" ca="1" si="34"/>
        <v>150.71428571428572</v>
      </c>
      <c r="AW61" s="2">
        <f t="shared" si="35"/>
        <v>0.26305970149253732</v>
      </c>
      <c r="AX61" s="2">
        <f t="shared" si="36"/>
        <v>0.27027027027027029</v>
      </c>
      <c r="AY61">
        <f t="shared" si="37"/>
        <v>4</v>
      </c>
      <c r="AZ61">
        <f t="shared" si="38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>
        <f>IF(OR(_xlfn.IFNA($A61,"")="", ROW()&lt;=3,MAX(International!$R$3:$R$2000)&lt;$AC61),"",$A61-_xlfn.XLOOKUP($AC61,International!$R$3:$R$2000,International!$A$3:$A$2000,NA(),1,1))</f>
        <v>-15</v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9"/>
        <v>12</v>
      </c>
      <c r="BS61">
        <f t="shared" si="53"/>
        <v>409600</v>
      </c>
      <c r="BT61">
        <f t="shared" si="54"/>
        <v>6400</v>
      </c>
      <c r="BU61">
        <f t="shared" si="55"/>
        <v>1600</v>
      </c>
      <c r="BV61">
        <f t="shared" si="56"/>
        <v>800</v>
      </c>
      <c r="BW61">
        <f t="shared" si="57"/>
        <v>526</v>
      </c>
      <c r="BX61">
        <f t="shared" si="40"/>
        <v>400</v>
      </c>
      <c r="BY61">
        <f t="shared" si="41"/>
        <v>328</v>
      </c>
      <c r="BZ61">
        <f t="shared" si="42"/>
        <v>386</v>
      </c>
      <c r="CA61">
        <f t="shared" si="43"/>
        <v>2177</v>
      </c>
      <c r="CB61">
        <f t="shared" si="58"/>
        <v>1354</v>
      </c>
      <c r="CC61">
        <f t="shared" si="59"/>
        <v>3.1922060511837702</v>
      </c>
      <c r="CD61">
        <f>IF(OR(ISNA($A61),$AC61&lt;100),NA(),IF($BR61=0,0,FLOOR((CB61-_xlfn.XLOOKUP(_xlfn.AGGREGATE(5,6,$BR$3:$BR2012),$BR$3:$BR$2000,CB$3:CB$2000,1,1))/_xlfn.XLOOKUP($BR61,$BR$3:$BR$2000,$BR$3:$BR$2000,1,1), 1)))</f>
        <v>103</v>
      </c>
      <c r="CE61">
        <f t="shared" si="44"/>
        <v>2.9680386774263936</v>
      </c>
      <c r="CF61" cm="1">
        <f t="array" ref="CF61">IFERROR(IF(OR(ISNA($A61),$AC61&lt;100,INDEX(International!C$3:C$2000,_xlfn.XMATCH(100,International!C$3:C$2000,1,1)+$BR61)=""),NA(),INDEX(International!C$3:C$2000,_xlfn.XMATCH(100,International!C$3:C$2000,1,1)+$BR61)), NA())</f>
        <v>4636</v>
      </c>
      <c r="CG61">
        <f t="shared" si="60"/>
        <v>2.1680966288958312</v>
      </c>
      <c r="CH61">
        <f>IF(OR(ISNA($A61),$AC61&lt;100),NA(),IF($BR61=0,0,FLOOR((CF61-_xlfn.XLOOKUP(_xlfn.AGGREGATE(5,6,$BR$3:$BR2012),$BR$3:$BR$2000,CF$3:CF$2000,1,1))/_xlfn.XLOOKUP($BR61,$BR$3:$BR$2000,$BR$3:$BR$2000,1,1), 1)))</f>
        <v>373</v>
      </c>
      <c r="CI61">
        <f t="shared" si="45"/>
        <v>3.7731944447154739</v>
      </c>
      <c r="CJ61" cm="1">
        <f t="array" ref="CJ61">IFERROR(IF(OR(ISNA($A61),$AC61&lt;100,INDEX(International!F$3:F$2000,_xlfn.XMATCH(100,International!F$3:F$2000,1,1)+$BR61)=""),NA(),INDEX(International!F$3:F$2000,_xlfn.XMATCH(100,International!F$3:F$2000,1,1)+$BR61)), NA())</f>
        <v>2971</v>
      </c>
      <c r="CK61">
        <f t="shared" si="61"/>
        <v>2.4525449414760758</v>
      </c>
      <c r="CL61">
        <f>IF(OR(ISNA($A61),$AC61&lt;100),NA(),IF($BR61=0,0,FLOOR((CJ61-_xlfn.XLOOKUP(_xlfn.AGGREGATE(5,6,$BR$3:$BR2012),$BR$3:$BR$2000,CJ$3:CJ$2000,1,1))/_xlfn.XLOOKUP($BR61,$BR$3:$BR$2000,$BR$3:$BR$2000,1,1), 1)))</f>
        <v>239</v>
      </c>
      <c r="CM61">
        <f t="shared" si="46"/>
        <v>2.6227295918409737</v>
      </c>
      <c r="CN61" cm="1">
        <f t="array" ref="CN61">IFERROR(IF(OR(ISNA($A61),$AC61&lt;100,INDEX(International!I$3:I$2000,_xlfn.XMATCH(100,International!I$3:I$2000,1,1)+$BR61)=""),NA(),INDEX(International!I$3:I$2000,_xlfn.XMATCH(100,International!I$3:I$2000,1,1)+$BR61)), NA())</f>
        <v>1395</v>
      </c>
      <c r="CO61">
        <f t="shared" si="62"/>
        <v>3.1560731702245848</v>
      </c>
      <c r="CP61">
        <f>IF(OR(ISNA($A61),$AC61&lt;100),NA(),IF($BR61=0,0,FLOOR((CN61-_xlfn.XLOOKUP(_xlfn.AGGREGATE(5,6,$BR$3:$BR2012),$BR$3:$BR$2000,CN$3:CN$2000,1,1))/_xlfn.XLOOKUP($BR61,$BR$3:$BR$2000,$BR$3:$BR$2000,1,1), 1)))</f>
        <v>94</v>
      </c>
      <c r="CQ61">
        <f t="shared" si="47"/>
        <v>13.664124179607825</v>
      </c>
      <c r="CR61" cm="1">
        <f t="array" ref="CR61">IFERROR(IF(OR(ISNA($A61),$AC61&lt;100,INDEX(International!L$3:L$2000,_xlfn.XMATCH(100,International!L$3:L$2000,1,1)+$BR61)=""),NA(),INDEX(International!L$3:L$2000,_xlfn.XMATCH(100,International!L$3:L$2000,1,1)+$BR61)), NA())</f>
        <v>3499</v>
      </c>
      <c r="CS61">
        <f t="shared" si="63"/>
        <v>2.3396963118742038</v>
      </c>
      <c r="CT61">
        <f>IF(OR(ISNA($A61),$AC61&lt;100),NA(),IF($BR61=0,0,FLOOR((CR61-_xlfn.XLOOKUP(_xlfn.AGGREGATE(5,6,$BR$3:$BR2012),$BR$3:$BR$2000,CR$3:CR$2000,1,1))/_xlfn.XLOOKUP($BR61,$BR$3:$BR$2000,$BR$3:$BR$2000,1,1), 1)))</f>
        <v>281</v>
      </c>
      <c r="CU61">
        <f t="shared" si="48"/>
        <v>2.7806513931086818</v>
      </c>
      <c r="CV61" cm="1">
        <f t="array" ref="CV61">IFERROR(IF(OR(ISNA($A61),$AC61&lt;100,INDEX(International!O$3:O$2000,_xlfn.XMATCH(100,International!O$3:O$2000,1,1)+$BR61)=""),NA(),INDEX(International!O$3:O$2000,_xlfn.XMATCH(100,International!O$3:O$2000,1,1)+$BR61)), NA())</f>
        <v>1486</v>
      </c>
      <c r="CW61">
        <f t="shared" si="64"/>
        <v>3.0821689199180926</v>
      </c>
      <c r="CX61">
        <f>IF(OR(ISNA($A61),$AC61&lt;100),NA(),IF($BR61=0,0,FLOOR((CV61-_xlfn.XLOOKUP(_xlfn.AGGREGATE(5,6,$BR$3:$BR2012),$BR$3:$BR$2000,CV$3:CV$2000,1,1))/_xlfn.XLOOKUP($BR61,$BR$3:$BR$2000,$BR$3:$BR$2000,1,1), 1)))</f>
        <v>114</v>
      </c>
      <c r="CY61">
        <f t="shared" si="49"/>
        <v>3.8818697429093914</v>
      </c>
      <c r="CZ61" cm="1">
        <f t="array" ref="CZ61">IFERROR(IF(OR(ISNA($A61),$AC61&lt;100,INDEX(International!R$3:R$2000,_xlfn.XMATCH(100,International!R$3:R$2000,1,1)+$BR61)=""),NA(),INDEX(International!R$3:R$2000,_xlfn.XMATCH(100,International!R$3:R$2000,1,1)+$BR61)), NA())</f>
        <v>178</v>
      </c>
      <c r="DA61">
        <f t="shared" si="65"/>
        <v>14.425205313718969</v>
      </c>
      <c r="DB61">
        <f>IF(OR(ISNA($A61),$AC61&lt;100),NA(),IF($BR61=0,0,FLOOR((CZ61-_xlfn.XLOOKUP(_xlfn.AGGREGATE(5,6,$BR$3:$BR2012),$BR$3:$BR$2000,CZ$3:CZ$2000,1,1))/_xlfn.XLOOKUP($BR61,$BR$3:$BR$2000,$BR$3:$BR$2000,1,1), 1)))</f>
        <v>6</v>
      </c>
      <c r="DC61">
        <f t="shared" si="50"/>
        <v>0</v>
      </c>
      <c r="DD61" cm="1">
        <f t="array" ref="DD61">IFERROR(IF(OR(ISNA($A61),$AC61&lt;100,INDEX(International!U$3:U$2000,_xlfn.XMATCH(100,International!U$3:U$2000,1,1)+$BR61)=""),NA(),INDEX(International!U$3:U$2000,_xlfn.XMATCH(100,International!U$3:U$2000,1,1)+$BR61)), NA())</f>
        <v>5186</v>
      </c>
      <c r="DE61">
        <f t="shared" si="66"/>
        <v>2.1065380565020115</v>
      </c>
      <c r="DF61">
        <f>IF(OR(ISNA($A61),$AC61&lt;100),NA(),IF($BR61=0,0,FLOOR((DD61-_xlfn.XLOOKUP(_xlfn.AGGREGATE(5,6,$BR$3:$BR2012),$BR$3:$BR$2000,DD$3:DD$2000,1,1))/_xlfn.XLOOKUP($BR61,$BR$3:$BR$2000,$BR$3:$BR$2000,1,1), 1)))</f>
        <v>423</v>
      </c>
      <c r="DG61">
        <f t="shared" si="51"/>
        <v>3.8671223840540589</v>
      </c>
      <c r="DH61" cm="1">
        <f t="array" ref="DH61">IFERROR(IF(OR(ISNA($A61),$AC61&lt;100,INDEX(International!X$3:X$2000,_xlfn.XMATCH(100,International!X$3:X$2000,1,1)+$BR61)=""),NA(),INDEX(International!X$3:X$2000,_xlfn.XMATCH(100,International!X$3:X$2000,1,1)+$BR61)), NA())</f>
        <v>1950</v>
      </c>
      <c r="DI61">
        <f t="shared" si="67"/>
        <v>2.800203898523657</v>
      </c>
      <c r="DJ61">
        <f>IF(OR(ISNA($A61),$AC61&lt;100),NA(),IF($BR61=0,0,FLOOR((DH61-_xlfn.XLOOKUP(_xlfn.AGGREGATE(5,6,$BR$3:$BR2012),$BR$3:$BR$2000,DH$3:DH$2000,1,1))/_xlfn.XLOOKUP($BR61,$BR$3:$BR$2000,$BR$3:$BR$2000,1,1), 1)))</f>
        <v>152</v>
      </c>
      <c r="DK61">
        <f t="shared" si="52"/>
        <v>2.9608919873172335</v>
      </c>
      <c r="DL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60+1,DL60+1,NA())))</f>
        <v>#N/A</v>
      </c>
      <c r="DM61" t="e" cm="1">
        <f t="array" ref="DM61">IFERROR(IF(ISNA($A61),NA(),INDEX(B$3:B$2000,_xlfn.XMATCH(Configuration!$B$12,B$3:B$2000,1,1)+$DL61)-0), NA())</f>
        <v>#N/A</v>
      </c>
      <c r="DN61" t="e" cm="1">
        <f t="array" ref="DN61">IFERROR(IF(ISNA($A61),NA(),INDEX(E$3:E$2000,_xlfn.XMATCH(Configuration!$B$12,E$3:E$2000,1,1)+$DL61)-0), NA())</f>
        <v>#N/A</v>
      </c>
      <c r="DO61" t="e" cm="1">
        <f t="array" ref="DO61">IFERROR(IF(ISNA($A61),NA(),INDEX(H$3:H$2000,_xlfn.XMATCH(Configuration!$B$12,H$3:H$2000,1,1)+$DL61)-0), NA())</f>
        <v>#N/A</v>
      </c>
      <c r="DP61" t="e" cm="1">
        <f t="array" ref="DP61">IFERROR(IF(ISNA($A61),NA(),INDEX(K$3:K$2000,_xlfn.XMATCH(Configuration!$B$12,K$3:K$2000,1,1)+$DL61)-0), NA())</f>
        <v>#N/A</v>
      </c>
      <c r="DQ61" t="e" cm="1">
        <f t="array" ref="DQ61">IFERROR(IF(ISNA($A61),NA(),INDEX(N$3:N$2000,_xlfn.XMATCH(Configuration!$B$12,N$3:N$2000,1,1)+$DL61)-0), NA())</f>
        <v>#N/A</v>
      </c>
      <c r="DR61" t="e" cm="1">
        <f t="array" ref="DR61">IFERROR(IF(ISNA($A61),NA(),INDEX(Q$3:Q$2000,_xlfn.XMATCH(Configuration!$B$12,Q$3:Q$2000,1,1)+$DL61)-0), NA())</f>
        <v>#N/A</v>
      </c>
      <c r="DS61" t="e" cm="1">
        <f t="array" ref="DS61">IFERROR(IF(ISNA($A61),NA(),INDEX(T$3:T$2000,_xlfn.XMATCH(Configuration!$B$12,T$3:T$2000,1,1)+$DL61)-0), NA())</f>
        <v>#N/A</v>
      </c>
      <c r="DT61" t="e" cm="1">
        <f t="array" ref="DT61">IFERROR(IF(ISNA($A61),NA(),INDEX(W$3:W$2000,_xlfn.XMATCH(Configuration!$B$12,W$3:W$2000,1,1)+$DL61)-0), NA())</f>
        <v>#N/A</v>
      </c>
      <c r="EA61" s="1"/>
    </row>
    <row r="62" spans="1:131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1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15"/>
        <v>1682</v>
      </c>
      <c r="AD62">
        <f t="shared" si="16"/>
        <v>121</v>
      </c>
      <c r="AE62">
        <f t="shared" si="17"/>
        <v>8</v>
      </c>
      <c r="AF62" s="5">
        <f t="shared" si="18"/>
        <v>1.1631205673758864</v>
      </c>
      <c r="AG62">
        <f t="shared" si="19"/>
        <v>1553</v>
      </c>
      <c r="AH62">
        <f t="shared" si="20"/>
        <v>1013</v>
      </c>
      <c r="AI62">
        <f t="shared" si="21"/>
        <v>117</v>
      </c>
      <c r="AJ62">
        <f t="shared" si="22"/>
        <v>2</v>
      </c>
      <c r="AK62">
        <f t="shared" si="23"/>
        <v>894</v>
      </c>
      <c r="AL62" s="2">
        <f t="shared" si="24"/>
        <v>6.2015503875968991E-2</v>
      </c>
      <c r="AM62" s="2">
        <f t="shared" si="25"/>
        <v>0.93798449612403101</v>
      </c>
      <c r="AN62" s="2">
        <f t="shared" si="26"/>
        <v>1.9024970273483946E-2</v>
      </c>
      <c r="AO62" s="2">
        <f t="shared" si="27"/>
        <v>0.39774078478002378</v>
      </c>
      <c r="AP62" s="2">
        <f t="shared" si="28"/>
        <v>2.972651605231867E-3</v>
      </c>
      <c r="AQ62" s="2">
        <f t="shared" si="29"/>
        <v>7.9667063020214035E-2</v>
      </c>
      <c r="AR62" s="2">
        <f t="shared" si="30"/>
        <v>0.18965517241379309</v>
      </c>
      <c r="AS62" s="2">
        <f t="shared" si="31"/>
        <v>1.6646848989298454E-2</v>
      </c>
      <c r="AT62" s="2">
        <f t="shared" si="32"/>
        <v>8.3234244946492272E-2</v>
      </c>
      <c r="AU62" s="2">
        <f t="shared" si="33"/>
        <v>0.21105826397146255</v>
      </c>
      <c r="AV62" s="3">
        <f t="shared" ca="1" si="34"/>
        <v>186.42857142857142</v>
      </c>
      <c r="AW62" s="2">
        <f t="shared" si="35"/>
        <v>0.24224519940915806</v>
      </c>
      <c r="AX62" s="2">
        <f t="shared" si="36"/>
        <v>0.16312056737588654</v>
      </c>
      <c r="AY62">
        <f t="shared" si="37"/>
        <v>5</v>
      </c>
      <c r="AZ62">
        <f t="shared" si="38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>
        <f>IF(OR(_xlfn.IFNA($A62,"")="", ROW()&lt;=3,MAX(International!$R$3:$R$2000)&lt;$AC62),"",$A62-_xlfn.XLOOKUP($AC62,International!$R$3:$R$2000,International!$A$3:$A$2000,NA(),1,1))</f>
        <v>-17</v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9"/>
        <v>13</v>
      </c>
      <c r="BS62" t="e">
        <f t="shared" si="53"/>
        <v>#N/A</v>
      </c>
      <c r="BT62">
        <f t="shared" si="54"/>
        <v>9050</v>
      </c>
      <c r="BU62">
        <f t="shared" si="55"/>
        <v>2014</v>
      </c>
      <c r="BV62">
        <f t="shared" si="56"/>
        <v>950</v>
      </c>
      <c r="BW62">
        <f t="shared" si="57"/>
        <v>606</v>
      </c>
      <c r="BX62">
        <f t="shared" si="40"/>
        <v>448</v>
      </c>
      <c r="BY62">
        <f t="shared" si="41"/>
        <v>362</v>
      </c>
      <c r="BZ62">
        <f t="shared" si="42"/>
        <v>432</v>
      </c>
      <c r="CA62">
        <f t="shared" si="43"/>
        <v>2350</v>
      </c>
      <c r="CB62">
        <f t="shared" si="58"/>
        <v>1682</v>
      </c>
      <c r="CC62">
        <f t="shared" si="59"/>
        <v>3.19245143347363</v>
      </c>
      <c r="CD62">
        <f>IF(OR(ISNA($A62),$AC62&lt;100),NA(),IF($BR62=0,0,FLOOR((CB62-_xlfn.XLOOKUP(_xlfn.AGGREGATE(5,6,$BR$3:$BR2013),$BR$3:$BR$2000,CB$3:CB$2000,1,1))/_xlfn.XLOOKUP($BR62,$BR$3:$BR$2000,$BR$3:$BR$2000,1,1), 1)))</f>
        <v>120</v>
      </c>
      <c r="CE62">
        <f t="shared" si="44"/>
        <v>3.1953989661933919</v>
      </c>
      <c r="CF62" cm="1">
        <f t="array" ref="CF62">IFERROR(IF(OR(ISNA($A62),$AC62&lt;100,INDEX(International!C$3:C$2000,_xlfn.XMATCH(100,International!C$3:C$2000,1,1)+$BR62)=""),NA(),INDEX(International!C$3:C$2000,_xlfn.XMATCH(100,International!C$3:C$2000,1,1)+$BR62)), NA())</f>
        <v>5883</v>
      </c>
      <c r="CG62">
        <f t="shared" si="60"/>
        <v>2.2114559733116046</v>
      </c>
      <c r="CH62">
        <f>IF(OR(ISNA($A62),$AC62&lt;100),NA(),IF($BR62=0,0,FLOOR((CF62-_xlfn.XLOOKUP(_xlfn.AGGREGATE(5,6,$BR$3:$BR2013),$BR$3:$BR$2000,CF$3:CF$2000,1,1))/_xlfn.XLOOKUP($BR62,$BR$3:$BR$2000,$BR$3:$BR$2000,1,1), 1)))</f>
        <v>440</v>
      </c>
      <c r="CI62">
        <f t="shared" si="45"/>
        <v>2.9097556462021474</v>
      </c>
      <c r="CJ62" cm="1">
        <f t="array" ref="CJ62">IFERROR(IF(OR(ISNA($A62),$AC62&lt;100,INDEX(International!F$3:F$2000,_xlfn.XMATCH(100,International!F$3:F$2000,1,1)+$BR62)=""),NA(),INDEX(International!F$3:F$2000,_xlfn.XMATCH(100,International!F$3:F$2000,1,1)+$BR62)), NA())</f>
        <v>3661</v>
      </c>
      <c r="CK62">
        <f t="shared" si="61"/>
        <v>2.5028080213540767</v>
      </c>
      <c r="CL62">
        <f>IF(OR(ISNA($A62),$AC62&lt;100),NA(),IF($BR62=0,0,FLOOR((CJ62-_xlfn.XLOOKUP(_xlfn.AGGREGATE(5,6,$BR$3:$BR2013),$BR$3:$BR$2000,CJ$3:CJ$2000,1,1))/_xlfn.XLOOKUP($BR62,$BR$3:$BR$2000,$BR$3:$BR$2000,1,1), 1)))</f>
        <v>273</v>
      </c>
      <c r="CM62">
        <f t="shared" si="46"/>
        <v>3.3190705297540624</v>
      </c>
      <c r="CN62" cm="1">
        <f t="array" ref="CN62">IFERROR(IF(OR(ISNA($A62),$AC62&lt;100,INDEX(International!I$3:I$2000,_xlfn.XMATCH(100,International!I$3:I$2000,1,1)+$BR62)=""),NA(),INDEX(International!I$3:I$2000,_xlfn.XMATCH(100,International!I$3:I$2000,1,1)+$BR62)), NA())</f>
        <v>1450</v>
      </c>
      <c r="CO62">
        <f t="shared" si="62"/>
        <v>3.3696381647339164</v>
      </c>
      <c r="CP62">
        <f>IF(OR(ISNA($A62),$AC62&lt;100),NA(),IF($BR62=0,0,FLOOR((CN62-_xlfn.XLOOKUP(_xlfn.AGGREGATE(5,6,$BR$3:$BR2013),$BR$3:$BR$2000,CN$3:CN$2000,1,1))/_xlfn.XLOOKUP($BR62,$BR$3:$BR$2000,$BR$3:$BR$2000,1,1), 1)))</f>
        <v>91</v>
      </c>
      <c r="CQ62">
        <f t="shared" si="47"/>
        <v>17.925073062965016</v>
      </c>
      <c r="CR62" cm="1">
        <f t="array" ref="CR62">IFERROR(IF(OR(ISNA($A62),$AC62&lt;100,INDEX(International!L$3:L$2000,_xlfn.XMATCH(100,International!L$3:L$2000,1,1)+$BR62)=""),NA(),INDEX(International!L$3:L$2000,_xlfn.XMATCH(100,International!L$3:L$2000,1,1)+$BR62)), NA())</f>
        <v>4632</v>
      </c>
      <c r="CS62">
        <f t="shared" si="63"/>
        <v>2.3492999324196129</v>
      </c>
      <c r="CT62">
        <f>IF(OR(ISNA($A62),$AC62&lt;100),NA(),IF($BR62=0,0,FLOOR((CR62-_xlfn.XLOOKUP(_xlfn.AGGREGATE(5,6,$BR$3:$BR2013),$BR$3:$BR$2000,CR$3:CR$2000,1,1))/_xlfn.XLOOKUP($BR62,$BR$3:$BR$2000,$BR$3:$BR$2000,1,1), 1)))</f>
        <v>347</v>
      </c>
      <c r="CU62">
        <f t="shared" si="48"/>
        <v>2.4710113992704406</v>
      </c>
      <c r="CV62" cm="1">
        <f t="array" ref="CV62">IFERROR(IF(OR(ISNA($A62),$AC62&lt;100,INDEX(International!O$3:O$2000,_xlfn.XMATCH(100,International!O$3:O$2000,1,1)+$BR62)=""),NA(),INDEX(International!O$3:O$2000,_xlfn.XMATCH(100,International!O$3:O$2000,1,1)+$BR62)), NA())</f>
        <v>1795</v>
      </c>
      <c r="CW62">
        <f t="shared" si="64"/>
        <v>3.1205652425099633</v>
      </c>
      <c r="CX62">
        <f>IF(OR(ISNA($A62),$AC62&lt;100),NA(),IF($BR62=0,0,FLOOR((CV62-_xlfn.XLOOKUP(_xlfn.AGGREGATE(5,6,$BR$3:$BR2013),$BR$3:$BR$2000,CV$3:CV$2000,1,1))/_xlfn.XLOOKUP($BR62,$BR$3:$BR$2000,$BR$3:$BR$2000,1,1), 1)))</f>
        <v>129</v>
      </c>
      <c r="CY62">
        <f t="shared" si="49"/>
        <v>3.6690552095124156</v>
      </c>
      <c r="CZ62" cm="1">
        <f t="array" ref="CZ62">IFERROR(IF(OR(ISNA($A62),$AC62&lt;100,INDEX(International!R$3:R$2000,_xlfn.XMATCH(100,International!R$3:R$2000,1,1)+$BR62)=""),NA(),INDEX(International!R$3:R$2000,_xlfn.XMATCH(100,International!R$3:R$2000,1,1)+$BR62)), NA())</f>
        <v>200</v>
      </c>
      <c r="DA62">
        <f t="shared" si="65"/>
        <v>13</v>
      </c>
      <c r="DB62">
        <f>IF(OR(ISNA($A62),$AC62&lt;100),NA(),IF($BR62=0,0,FLOOR((CZ62-_xlfn.XLOOKUP(_xlfn.AGGREGATE(5,6,$BR$3:$BR2013),$BR$3:$BR$2000,CZ$3:CZ$2000,1,1))/_xlfn.XLOOKUP($BR62,$BR$3:$BR$2000,$BR$3:$BR$2000,1,1), 1)))</f>
        <v>7</v>
      </c>
      <c r="DC62">
        <f t="shared" si="50"/>
        <v>5.9480346806590143</v>
      </c>
      <c r="DD62" cm="1">
        <f t="array" ref="DD62">IFERROR(IF(OR(ISNA($A62),$AC62&lt;100,INDEX(International!U$3:U$2000,_xlfn.XMATCH(100,International!U$3:U$2000,1,1)+$BR62)=""),NA(),INDEX(International!U$3:U$2000,_xlfn.XMATCH(100,International!U$3:U$2000,1,1)+$BR62)), NA())</f>
        <v>5621</v>
      </c>
      <c r="DE62">
        <f t="shared" si="66"/>
        <v>2.2364610587799336</v>
      </c>
      <c r="DF62">
        <f>IF(OR(ISNA($A62),$AC62&lt;100),NA(),IF($BR62=0,0,FLOOR((DD62-_xlfn.XLOOKUP(_xlfn.AGGREGATE(5,6,$BR$3:$BR2013),$BR$3:$BR$2000,DD$3:DD$2000,1,1))/_xlfn.XLOOKUP($BR62,$BR$3:$BR$2000,$BR$3:$BR$2000,1,1), 1)))</f>
        <v>424</v>
      </c>
      <c r="DG62">
        <f t="shared" si="51"/>
        <v>8.6055106677874456</v>
      </c>
      <c r="DH62" cm="1">
        <f t="array" ref="DH62">IFERROR(IF(OR(ISNA($A62),$AC62&lt;100,INDEX(International!X$3:X$2000,_xlfn.XMATCH(100,International!X$3:X$2000,1,1)+$BR62)=""),NA(),INDEX(International!X$3:X$2000,_xlfn.XMATCH(100,International!X$3:X$2000,1,1)+$BR62)), NA())</f>
        <v>2626</v>
      </c>
      <c r="DI62">
        <f t="shared" si="67"/>
        <v>2.7572778815079206</v>
      </c>
      <c r="DJ62">
        <f>IF(OR(ISNA($A62),$AC62&lt;100),NA(),IF($BR62=0,0,FLOOR((DH62-_xlfn.XLOOKUP(_xlfn.AGGREGATE(5,6,$BR$3:$BR2013),$BR$3:$BR$2000,DH$3:DH$2000,1,1))/_xlfn.XLOOKUP($BR62,$BR$3:$BR$2000,$BR$3:$BR$2000,1,1), 1)))</f>
        <v>193</v>
      </c>
      <c r="DK62">
        <f t="shared" si="52"/>
        <v>2.3288700183956741</v>
      </c>
      <c r="DL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61+1,DL61+1,NA())))</f>
        <v>#N/A</v>
      </c>
      <c r="DM62" t="e" cm="1">
        <f t="array" ref="DM62">IFERROR(IF(ISNA($A62),NA(),INDEX(B$3:B$2000,_xlfn.XMATCH(Configuration!$B$12,B$3:B$2000,1,1)+$DL62)-0), NA())</f>
        <v>#N/A</v>
      </c>
      <c r="DN62" t="e" cm="1">
        <f t="array" ref="DN62">IFERROR(IF(ISNA($A62),NA(),INDEX(E$3:E$2000,_xlfn.XMATCH(Configuration!$B$12,E$3:E$2000,1,1)+$DL62)-0), NA())</f>
        <v>#N/A</v>
      </c>
      <c r="DO62" t="e" cm="1">
        <f t="array" ref="DO62">IFERROR(IF(ISNA($A62),NA(),INDEX(H$3:H$2000,_xlfn.XMATCH(Configuration!$B$12,H$3:H$2000,1,1)+$DL62)-0), NA())</f>
        <v>#N/A</v>
      </c>
      <c r="DP62" t="e" cm="1">
        <f t="array" ref="DP62">IFERROR(IF(ISNA($A62),NA(),INDEX(K$3:K$2000,_xlfn.XMATCH(Configuration!$B$12,K$3:K$2000,1,1)+$DL62)-0), NA())</f>
        <v>#N/A</v>
      </c>
      <c r="DQ62" t="e" cm="1">
        <f t="array" ref="DQ62">IFERROR(IF(ISNA($A62),NA(),INDEX(N$3:N$2000,_xlfn.XMATCH(Configuration!$B$12,N$3:N$2000,1,1)+$DL62)-0), NA())</f>
        <v>#N/A</v>
      </c>
      <c r="DR62" t="e" cm="1">
        <f t="array" ref="DR62">IFERROR(IF(ISNA($A62),NA(),INDEX(Q$3:Q$2000,_xlfn.XMATCH(Configuration!$B$12,Q$3:Q$2000,1,1)+$DL62)-0), NA())</f>
        <v>#N/A</v>
      </c>
      <c r="DS62" t="e" cm="1">
        <f t="array" ref="DS62">IFERROR(IF(ISNA($A62),NA(),INDEX(T$3:T$2000,_xlfn.XMATCH(Configuration!$B$12,T$3:T$2000,1,1)+$DL62)-0), NA())</f>
        <v>#N/A</v>
      </c>
      <c r="DT62" t="e" cm="1">
        <f t="array" ref="DT62">IFERROR(IF(ISNA($A62),NA(),INDEX(W$3:W$2000,_xlfn.XMATCH(Configuration!$B$12,W$3:W$2000,1,1)+$DL62)-0), NA())</f>
        <v>#N/A</v>
      </c>
    </row>
    <row r="63" spans="1:131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1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15"/>
        <v>2059</v>
      </c>
      <c r="AD63">
        <f t="shared" si="16"/>
        <v>137</v>
      </c>
      <c r="AE63">
        <f t="shared" si="17"/>
        <v>9</v>
      </c>
      <c r="AF63" s="5">
        <f t="shared" si="18"/>
        <v>1.149390243902439</v>
      </c>
      <c r="AG63">
        <f t="shared" si="19"/>
        <v>1913</v>
      </c>
      <c r="AH63">
        <f t="shared" si="20"/>
        <v>1241</v>
      </c>
      <c r="AI63">
        <f t="shared" si="21"/>
        <v>133</v>
      </c>
      <c r="AJ63">
        <f t="shared" si="22"/>
        <v>2</v>
      </c>
      <c r="AK63">
        <f t="shared" si="23"/>
        <v>1106</v>
      </c>
      <c r="AL63" s="2">
        <f t="shared" si="24"/>
        <v>6.1643835616438353E-2</v>
      </c>
      <c r="AM63" s="2">
        <f t="shared" si="25"/>
        <v>0.93835616438356162</v>
      </c>
      <c r="AN63" s="2">
        <f t="shared" si="26"/>
        <v>1.8941233608547839E-2</v>
      </c>
      <c r="AO63" s="2">
        <f t="shared" si="27"/>
        <v>0.39728023312287519</v>
      </c>
      <c r="AP63" s="2">
        <f t="shared" si="28"/>
        <v>2.4283632831471587E-3</v>
      </c>
      <c r="AQ63" s="2">
        <f t="shared" si="29"/>
        <v>8.2564351627003402E-2</v>
      </c>
      <c r="AR63" s="2">
        <f t="shared" si="30"/>
        <v>0.1928120446818844</v>
      </c>
      <c r="AS63" s="2">
        <f t="shared" si="31"/>
        <v>1.7484215638659543E-2</v>
      </c>
      <c r="AT63" s="2">
        <f t="shared" si="32"/>
        <v>8.4992714910150563E-2</v>
      </c>
      <c r="AU63" s="2">
        <f t="shared" si="33"/>
        <v>0.20349684312773192</v>
      </c>
      <c r="AV63" s="3">
        <f t="shared" ca="1" si="34"/>
        <v>229.14285714285714</v>
      </c>
      <c r="AW63" s="2">
        <f t="shared" si="35"/>
        <v>0.22413793103448276</v>
      </c>
      <c r="AX63" s="2">
        <f t="shared" si="36"/>
        <v>0.14939024390243902</v>
      </c>
      <c r="AY63">
        <f t="shared" si="37"/>
        <v>6</v>
      </c>
      <c r="AZ63">
        <f t="shared" si="38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>
        <f>IF(OR(_xlfn.IFNA($A63,"")="", ROW()&lt;=3,MAX(International!$R$3:$R$2000)&lt;$AC63),"",$A63-_xlfn.XLOOKUP($AC63,International!$R$3:$R$2000,International!$A$3:$A$2000,NA(),1,1))</f>
        <v>-17</v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9"/>
        <v>14</v>
      </c>
      <c r="BS63" t="e">
        <f t="shared" si="53"/>
        <v>#N/A</v>
      </c>
      <c r="BT63">
        <f t="shared" si="54"/>
        <v>12800</v>
      </c>
      <c r="BU63">
        <f t="shared" si="55"/>
        <v>2538</v>
      </c>
      <c r="BV63">
        <f t="shared" si="56"/>
        <v>1130</v>
      </c>
      <c r="BW63">
        <f t="shared" si="57"/>
        <v>696</v>
      </c>
      <c r="BX63">
        <f t="shared" si="40"/>
        <v>502</v>
      </c>
      <c r="BY63">
        <f t="shared" si="41"/>
        <v>400</v>
      </c>
      <c r="BZ63">
        <f t="shared" si="42"/>
        <v>484</v>
      </c>
      <c r="CA63">
        <f t="shared" si="43"/>
        <v>2522</v>
      </c>
      <c r="CB63">
        <f t="shared" si="58"/>
        <v>2059</v>
      </c>
      <c r="CC63">
        <f t="shared" si="59"/>
        <v>3.2081601479303425</v>
      </c>
      <c r="CD63">
        <f>IF(OR(ISNA($A63),$AC63&lt;100),NA(),IF($BR63=0,0,FLOOR((CB63-_xlfn.XLOOKUP(_xlfn.AGGREGATE(5,6,$BR$3:$BR2014),$BR$3:$BR$2000,CB$3:CB$2000,1,1))/_xlfn.XLOOKUP($BR63,$BR$3:$BR$2000,$BR$3:$BR$2000,1,1), 1)))</f>
        <v>139</v>
      </c>
      <c r="CE63">
        <f t="shared" si="44"/>
        <v>3.4274026915732438</v>
      </c>
      <c r="CF63" cm="1">
        <f t="array" ref="CF63">IFERROR(IF(OR(ISNA($A63),$AC63&lt;100,INDEX(International!C$3:C$2000,_xlfn.XMATCH(100,International!C$3:C$2000,1,1)+$BR63)=""),NA(),INDEX(International!C$3:C$2000,_xlfn.XMATCH(100,International!C$3:C$2000,1,1)+$BR63)), NA())</f>
        <v>7375</v>
      </c>
      <c r="CG63">
        <f t="shared" si="60"/>
        <v>2.2564009138610817</v>
      </c>
      <c r="CH63">
        <f>IF(OR(ISNA($A63),$AC63&lt;100),NA(),IF($BR63=0,0,FLOOR((CF63-_xlfn.XLOOKUP(_xlfn.AGGREGATE(5,6,$BR$3:$BR2014),$BR$3:$BR$2000,CF$3:CF$2000,1,1))/_xlfn.XLOOKUP($BR63,$BR$3:$BR$2000,$BR$3:$BR$2000,1,1), 1)))</f>
        <v>515</v>
      </c>
      <c r="CI63">
        <f t="shared" si="45"/>
        <v>3.0666285171764613</v>
      </c>
      <c r="CJ63" cm="1">
        <f t="array" ref="CJ63">IFERROR(IF(OR(ISNA($A63),$AC63&lt;100,INDEX(International!F$3:F$2000,_xlfn.XMATCH(100,International!F$3:F$2000,1,1)+$BR63)=""),NA(),INDEX(International!F$3:F$2000,_xlfn.XMATCH(100,International!F$3:F$2000,1,1)+$BR63)), NA())</f>
        <v>4469</v>
      </c>
      <c r="CK63">
        <f t="shared" si="61"/>
        <v>2.5538683158748783</v>
      </c>
      <c r="CL63">
        <f>IF(OR(ISNA($A63),$AC63&lt;100),NA(),IF($BR63=0,0,FLOOR((CJ63-_xlfn.XLOOKUP(_xlfn.AGGREGATE(5,6,$BR$3:$BR2014),$BR$3:$BR$2000,CJ$3:CJ$2000,1,1))/_xlfn.XLOOKUP($BR63,$BR$3:$BR$2000,$BR$3:$BR$2000,1,1), 1)))</f>
        <v>312</v>
      </c>
      <c r="CM63">
        <f t="shared" si="46"/>
        <v>3.4756704845050068</v>
      </c>
      <c r="CN63" cm="1">
        <f t="array" ref="CN63">IFERROR(IF(OR(ISNA($A63),$AC63&lt;100,INDEX(International!I$3:I$2000,_xlfn.XMATCH(100,International!I$3:I$2000,1,1)+$BR63)=""),NA(),INDEX(International!I$3:I$2000,_xlfn.XMATCH(100,International!I$3:I$2000,1,1)+$BR63)), NA())</f>
        <v>1591</v>
      </c>
      <c r="CO63">
        <f t="shared" si="62"/>
        <v>3.5071353277113215</v>
      </c>
      <c r="CP63">
        <f>IF(OR(ISNA($A63),$AC63&lt;100),NA(),IF($BR63=0,0,FLOOR((CN63-_xlfn.XLOOKUP(_xlfn.AGGREGATE(5,6,$BR$3:$BR2014),$BR$3:$BR$2000,CN$3:CN$2000,1,1))/_xlfn.XLOOKUP($BR63,$BR$3:$BR$2000,$BR$3:$BR$2000,1,1), 1)))</f>
        <v>94</v>
      </c>
      <c r="CQ63">
        <f t="shared" si="47"/>
        <v>7.4693233715279987</v>
      </c>
      <c r="CR63" cm="1">
        <f t="array" ref="CR63">IFERROR(IF(OR(ISNA($A63),$AC63&lt;100,INDEX(International!L$3:L$2000,_xlfn.XMATCH(100,International!L$3:L$2000,1,1)+$BR63)=""),NA(),INDEX(International!L$3:L$2000,_xlfn.XMATCH(100,International!L$3:L$2000,1,1)+$BR63)), NA())</f>
        <v>6421</v>
      </c>
      <c r="CS63">
        <f t="shared" si="63"/>
        <v>2.331496854610438</v>
      </c>
      <c r="CT63">
        <f>IF(OR(ISNA($A63),$AC63&lt;100),NA(),IF($BR63=0,0,FLOOR((CR63-_xlfn.XLOOKUP(_xlfn.AGGREGATE(5,6,$BR$3:$BR2014),$BR$3:$BR$2000,CR$3:CR$2000,1,1))/_xlfn.XLOOKUP($BR63,$BR$3:$BR$2000,$BR$3:$BR$2000,1,1), 1)))</f>
        <v>450</v>
      </c>
      <c r="CU63">
        <f t="shared" si="48"/>
        <v>2.1224088912317565</v>
      </c>
      <c r="CV63" cm="1">
        <f t="array" ref="CV63">IFERROR(IF(OR(ISNA($A63),$AC63&lt;100,INDEX(International!O$3:O$2000,_xlfn.XMATCH(100,International!O$3:O$2000,1,1)+$BR63)=""),NA(),INDEX(International!O$3:O$2000,_xlfn.XMATCH(100,International!O$3:O$2000,1,1)+$BR63)), NA())</f>
        <v>2257</v>
      </c>
      <c r="CW63">
        <f t="shared" si="64"/>
        <v>3.1136473405668208</v>
      </c>
      <c r="CX63">
        <f>IF(OR(ISNA($A63),$AC63&lt;100),NA(),IF($BR63=0,0,FLOOR((CV63-_xlfn.XLOOKUP(_xlfn.AGGREGATE(5,6,$BR$3:$BR2014),$BR$3:$BR$2000,CV$3:CV$2000,1,1))/_xlfn.XLOOKUP($BR63,$BR$3:$BR$2000,$BR$3:$BR$2000,1,1), 1)))</f>
        <v>153</v>
      </c>
      <c r="CY63">
        <f t="shared" si="49"/>
        <v>3.0264276028035857</v>
      </c>
      <c r="CZ63" cm="1">
        <f t="array" ref="CZ63">IFERROR(IF(OR(ISNA($A63),$AC63&lt;100,INDEX(International!R$3:R$2000,_xlfn.XMATCH(100,International!R$3:R$2000,1,1)+$BR63)=""),NA(),INDEX(International!R$3:R$2000,_xlfn.XMATCH(100,International!R$3:R$2000,1,1)+$BR63)), NA())</f>
        <v>212</v>
      </c>
      <c r="DA63">
        <f t="shared" si="65"/>
        <v>12.914363525055148</v>
      </c>
      <c r="DB63">
        <f>IF(OR(ISNA($A63),$AC63&lt;100),NA(),IF($BR63=0,0,FLOOR((CZ63-_xlfn.XLOOKUP(_xlfn.AGGREGATE(5,6,$BR$3:$BR2014),$BR$3:$BR$2000,CZ$3:CZ$2000,1,1))/_xlfn.XLOOKUP($BR63,$BR$3:$BR$2000,$BR$3:$BR$2000,1,1), 1)))</f>
        <v>7</v>
      </c>
      <c r="DC63">
        <f t="shared" si="50"/>
        <v>11.895661045941877</v>
      </c>
      <c r="DD63" cm="1">
        <f t="array" ref="DD63">IFERROR(IF(OR(ISNA($A63),$AC63&lt;100,INDEX(International!U$3:U$2000,_xlfn.XMATCH(100,International!U$3:U$2000,1,1)+$BR63)=""),NA(),INDEX(International!U$3:U$2000,_xlfn.XMATCH(100,International!U$3:U$2000,1,1)+$BR63)), NA())</f>
        <v>6088</v>
      </c>
      <c r="DE63">
        <f t="shared" si="66"/>
        <v>2.3617146671301232</v>
      </c>
      <c r="DF63">
        <f>IF(OR(ISNA($A63),$AC63&lt;100),NA(),IF($BR63=0,0,FLOOR((DD63-_xlfn.XLOOKUP(_xlfn.AGGREGATE(5,6,$BR$3:$BR2014),$BR$3:$BR$2000,DD$3:DD$2000,1,1))/_xlfn.XLOOKUP($BR63,$BR$3:$BR$2000,$BR$3:$BR$2000,1,1), 1)))</f>
        <v>427</v>
      </c>
      <c r="DG63">
        <f t="shared" si="51"/>
        <v>8.6849625763214888</v>
      </c>
      <c r="DH63" cm="1">
        <f t="array" ref="DH63">IFERROR(IF(OR(ISNA($A63),$AC63&lt;100,INDEX(International!X$3:X$2000,_xlfn.XMATCH(100,International!X$3:X$2000,1,1)+$BR63)=""),NA(),INDEX(International!X$3:X$2000,_xlfn.XMATCH(100,International!X$3:X$2000,1,1)+$BR63)), NA())</f>
        <v>2689</v>
      </c>
      <c r="DI63">
        <f t="shared" si="67"/>
        <v>2.9479903848999762</v>
      </c>
      <c r="DJ63">
        <f>IF(OR(ISNA($A63),$AC63&lt;100),NA(),IF($BR63=0,0,FLOOR((DH63-_xlfn.XLOOKUP(_xlfn.AGGREGATE(5,6,$BR$3:$BR2014),$BR$3:$BR$2000,DH$3:DH$2000,1,1))/_xlfn.XLOOKUP($BR63,$BR$3:$BR$2000,$BR$3:$BR$2000,1,1), 1)))</f>
        <v>183</v>
      </c>
      <c r="DK63">
        <f t="shared" si="52"/>
        <v>29.237339057882018</v>
      </c>
      <c r="DL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62+1,DL62+1,NA())))</f>
        <v>#N/A</v>
      </c>
      <c r="DM63" t="e" cm="1">
        <f t="array" ref="DM63">IFERROR(IF(ISNA($A63),NA(),INDEX(B$3:B$2000,_xlfn.XMATCH(Configuration!$B$12,B$3:B$2000,1,1)+$DL63)-0), NA())</f>
        <v>#N/A</v>
      </c>
      <c r="DN63" t="e" cm="1">
        <f t="array" ref="DN63">IFERROR(IF(ISNA($A63),NA(),INDEX(E$3:E$2000,_xlfn.XMATCH(Configuration!$B$12,E$3:E$2000,1,1)+$DL63)-0), NA())</f>
        <v>#N/A</v>
      </c>
      <c r="DO63" t="e" cm="1">
        <f t="array" ref="DO63">IFERROR(IF(ISNA($A63),NA(),INDEX(H$3:H$2000,_xlfn.XMATCH(Configuration!$B$12,H$3:H$2000,1,1)+$DL63)-0), NA())</f>
        <v>#N/A</v>
      </c>
      <c r="DP63" t="e" cm="1">
        <f t="array" ref="DP63">IFERROR(IF(ISNA($A63),NA(),INDEX(K$3:K$2000,_xlfn.XMATCH(Configuration!$B$12,K$3:K$2000,1,1)+$DL63)-0), NA())</f>
        <v>#N/A</v>
      </c>
      <c r="DQ63" t="e" cm="1">
        <f t="array" ref="DQ63">IFERROR(IF(ISNA($A63),NA(),INDEX(N$3:N$2000,_xlfn.XMATCH(Configuration!$B$12,N$3:N$2000,1,1)+$DL63)-0), NA())</f>
        <v>#N/A</v>
      </c>
      <c r="DR63" t="e" cm="1">
        <f t="array" ref="DR63">IFERROR(IF(ISNA($A63),NA(),INDEX(Q$3:Q$2000,_xlfn.XMATCH(Configuration!$B$12,Q$3:Q$2000,1,1)+$DL63)-0), NA())</f>
        <v>#N/A</v>
      </c>
      <c r="DS63" t="e" cm="1">
        <f t="array" ref="DS63">IFERROR(IF(ISNA($A63),NA(),INDEX(T$3:T$2000,_xlfn.XMATCH(Configuration!$B$12,T$3:T$2000,1,1)+$DL63)-0), NA())</f>
        <v>#N/A</v>
      </c>
      <c r="DT63" t="e" cm="1">
        <f t="array" ref="DT63">IFERROR(IF(ISNA($A63),NA(),INDEX(W$3:W$2000,_xlfn.XMATCH(Configuration!$B$12,W$3:W$2000,1,1)+$DL63)-0), NA())</f>
        <v>#N/A</v>
      </c>
    </row>
    <row r="64" spans="1:131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2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15"/>
        <v>2439</v>
      </c>
      <c r="AD64">
        <f t="shared" si="16"/>
        <v>152</v>
      </c>
      <c r="AE64">
        <f t="shared" si="17"/>
        <v>10</v>
      </c>
      <c r="AF64" s="5">
        <f t="shared" si="18"/>
        <v>1.0079575596816976</v>
      </c>
      <c r="AG64">
        <f t="shared" si="19"/>
        <v>2277</v>
      </c>
      <c r="AH64">
        <f t="shared" si="20"/>
        <v>1410</v>
      </c>
      <c r="AI64">
        <f t="shared" si="21"/>
        <v>148</v>
      </c>
      <c r="AJ64">
        <f t="shared" si="22"/>
        <v>3</v>
      </c>
      <c r="AK64">
        <f t="shared" si="23"/>
        <v>1259</v>
      </c>
      <c r="AL64" s="2">
        <f t="shared" si="24"/>
        <v>6.1728395061728392E-2</v>
      </c>
      <c r="AM64" s="2">
        <f t="shared" si="25"/>
        <v>0.93827160493827155</v>
      </c>
      <c r="AN64" s="2">
        <f t="shared" si="26"/>
        <v>1.8040180401804017E-2</v>
      </c>
      <c r="AO64" s="2">
        <f t="shared" si="27"/>
        <v>0.42189421894218943</v>
      </c>
      <c r="AP64" s="2">
        <f t="shared" si="28"/>
        <v>2.050020500205002E-3</v>
      </c>
      <c r="AQ64" s="2">
        <f t="shared" si="29"/>
        <v>8.0770807708077083E-2</v>
      </c>
      <c r="AR64" s="2">
        <f t="shared" si="30"/>
        <v>0.18163181631816319</v>
      </c>
      <c r="AS64" s="2">
        <f t="shared" si="31"/>
        <v>1.7220172201722016E-2</v>
      </c>
      <c r="AT64" s="2">
        <f t="shared" si="32"/>
        <v>8.4050840508405084E-2</v>
      </c>
      <c r="AU64" s="2">
        <f t="shared" si="33"/>
        <v>0.1943419434194342</v>
      </c>
      <c r="AV64" s="3">
        <f t="shared" ca="1" si="34"/>
        <v>267.28571428571428</v>
      </c>
      <c r="AW64" s="2">
        <f t="shared" si="35"/>
        <v>0.18455560951918407</v>
      </c>
      <c r="AX64" s="2">
        <f t="shared" si="36"/>
        <v>7.9575596816976128E-3</v>
      </c>
      <c r="AY64">
        <f t="shared" si="37"/>
        <v>8</v>
      </c>
      <c r="AZ64">
        <f t="shared" si="38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>
        <f>IF(OR(_xlfn.IFNA($A64,"")="", ROW()&lt;=3,MAX(International!$R$3:$R$2000)&lt;$AC64),"",$A64-_xlfn.XLOOKUP($AC64,International!$R$3:$R$2000,International!$A$3:$A$2000,NA(),1,1))</f>
        <v>-18</v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9"/>
        <v>15</v>
      </c>
      <c r="BS64" t="e">
        <f t="shared" si="53"/>
        <v>#N/A</v>
      </c>
      <c r="BT64">
        <f t="shared" si="54"/>
        <v>18100</v>
      </c>
      <c r="BU64">
        <f t="shared" si="55"/>
        <v>3200</v>
      </c>
      <c r="BV64">
        <f t="shared" si="56"/>
        <v>1344</v>
      </c>
      <c r="BW64">
        <f t="shared" si="57"/>
        <v>800</v>
      </c>
      <c r="BX64">
        <f t="shared" si="40"/>
        <v>564</v>
      </c>
      <c r="BY64">
        <f t="shared" si="41"/>
        <v>440</v>
      </c>
      <c r="BZ64">
        <f t="shared" si="42"/>
        <v>542</v>
      </c>
      <c r="CA64">
        <f t="shared" si="43"/>
        <v>2694</v>
      </c>
      <c r="CB64">
        <f t="shared" si="58"/>
        <v>2439</v>
      </c>
      <c r="CC64">
        <f t="shared" si="59"/>
        <v>3.2550544436967073</v>
      </c>
      <c r="CD64">
        <f>IF(OR(ISNA($A64),$AC64&lt;100),NA(),IF($BR64=0,0,FLOOR((CB64-_xlfn.XLOOKUP(_xlfn.AGGREGATE(5,6,$BR$3:$BR2015),$BR$3:$BR$2000,CB$3:CB$2000,1,1))/_xlfn.XLOOKUP($BR64,$BR$3:$BR$2000,$BR$3:$BR$2000,1,1), 1)))</f>
        <v>155</v>
      </c>
      <c r="CE64">
        <f t="shared" si="44"/>
        <v>4.0925584785235634</v>
      </c>
      <c r="CF64" cm="1">
        <f t="array" ref="CF64">IFERROR(IF(OR(ISNA($A64),$AC64&lt;100,INDEX(International!C$3:C$2000,_xlfn.XMATCH(100,International!C$3:C$2000,1,1)+$BR64)=""),NA(),INDEX(International!C$3:C$2000,_xlfn.XMATCH(100,International!C$3:C$2000,1,1)+$BR64)), NA())</f>
        <v>9172</v>
      </c>
      <c r="CG64">
        <f t="shared" si="60"/>
        <v>2.3009083626424269</v>
      </c>
      <c r="CH64">
        <f>IF(OR(ISNA($A64),$AC64&lt;100),NA(),IF($BR64=0,0,FLOOR((CF64-_xlfn.XLOOKUP(_xlfn.AGGREGATE(5,6,$BR$3:$BR2015),$BR$3:$BR$2000,CF$3:CF$2000,1,1))/_xlfn.XLOOKUP($BR64,$BR$3:$BR$2000,$BR$3:$BR$2000,1,1), 1)))</f>
        <v>601</v>
      </c>
      <c r="CI64">
        <f t="shared" si="45"/>
        <v>3.1787071826906454</v>
      </c>
      <c r="CJ64" cm="1">
        <f t="array" ref="CJ64">IFERROR(IF(OR(ISNA($A64),$AC64&lt;100,INDEX(International!F$3:F$2000,_xlfn.XMATCH(100,International!F$3:F$2000,1,1)+$BR64)=""),NA(),INDEX(International!F$3:F$2000,_xlfn.XMATCH(100,International!F$3:F$2000,1,1)+$BR64)), NA())</f>
        <v>4499</v>
      </c>
      <c r="CK64">
        <f t="shared" si="61"/>
        <v>2.7314779807513943</v>
      </c>
      <c r="CL64">
        <f>IF(OR(ISNA($A64),$AC64&lt;100),NA(),IF($BR64=0,0,FLOOR((CJ64-_xlfn.XLOOKUP(_xlfn.AGGREGATE(5,6,$BR$3:$BR2015),$BR$3:$BR$2000,CJ$3:CJ$2000,1,1))/_xlfn.XLOOKUP($BR64,$BR$3:$BR$2000,$BR$3:$BR$2000,1,1), 1)))</f>
        <v>293</v>
      </c>
      <c r="CM64">
        <f t="shared" si="46"/>
        <v>103.60201213070854</v>
      </c>
      <c r="CN64" cm="1">
        <f t="array" ref="CN64">IFERROR(IF(OR(ISNA($A64),$AC64&lt;100,INDEX(International!I$3:I$2000,_xlfn.XMATCH(100,International!I$3:I$2000,1,1)+$BR64)=""),NA(),INDEX(International!I$3:I$2000,_xlfn.XMATCH(100,International!I$3:I$2000,1,1)+$BR64)), NA())</f>
        <v>1724</v>
      </c>
      <c r="CO64">
        <f t="shared" si="62"/>
        <v>3.6516893389233331</v>
      </c>
      <c r="CP64">
        <f>IF(OR(ISNA($A64),$AC64&lt;100),NA(),IF($BR64=0,0,FLOOR((CN64-_xlfn.XLOOKUP(_xlfn.AGGREGATE(5,6,$BR$3:$BR2015),$BR$3:$BR$2000,CN$3:CN$2000,1,1))/_xlfn.XLOOKUP($BR64,$BR$3:$BR$2000,$BR$3:$BR$2000,1,1), 1)))</f>
        <v>97</v>
      </c>
      <c r="CQ64">
        <f t="shared" si="47"/>
        <v>8.6336446803069382</v>
      </c>
      <c r="CR64" cm="1">
        <f t="array" ref="CR64">IFERROR(IF(OR(ISNA($A64),$AC64&lt;100,INDEX(International!L$3:L$2000,_xlfn.XMATCH(100,International!L$3:L$2000,1,1)+$BR64)=""),NA(),INDEX(International!L$3:L$2000,_xlfn.XMATCH(100,International!L$3:L$2000,1,1)+$BR64)), NA())</f>
        <v>7783</v>
      </c>
      <c r="CS64">
        <f t="shared" si="63"/>
        <v>2.3876778813375488</v>
      </c>
      <c r="CT64">
        <f>IF(OR(ISNA($A64),$AC64&lt;100),NA(),IF($BR64=0,0,FLOOR((CR64-_xlfn.XLOOKUP(_xlfn.AGGREGATE(5,6,$BR$3:$BR2015),$BR$3:$BR$2000,CR$3:CR$2000,1,1))/_xlfn.XLOOKUP($BR64,$BR$3:$BR$2000,$BR$3:$BR$2000,1,1), 1)))</f>
        <v>511</v>
      </c>
      <c r="CU64">
        <f t="shared" si="48"/>
        <v>3.6032353799354491</v>
      </c>
      <c r="CV64" cm="1">
        <f t="array" ref="CV64">IFERROR(IF(OR(ISNA($A64),$AC64&lt;100,INDEX(International!O$3:O$2000,_xlfn.XMATCH(100,International!O$3:O$2000,1,1)+$BR64)=""),NA(),INDEX(International!O$3:O$2000,_xlfn.XMATCH(100,International!O$3:O$2000,1,1)+$BR64)), NA())</f>
        <v>2815</v>
      </c>
      <c r="CW64">
        <f t="shared" si="64"/>
        <v>3.1152240264437592</v>
      </c>
      <c r="CX64">
        <f>IF(OR(ISNA($A64),$AC64&lt;100),NA(),IF($BR64=0,0,FLOOR((CV64-_xlfn.XLOOKUP(_xlfn.AGGREGATE(5,6,$BR$3:$BR2015),$BR$3:$BR$2000,CV$3:CV$2000,1,1))/_xlfn.XLOOKUP($BR64,$BR$3:$BR$2000,$BR$3:$BR$2000,1,1), 1)))</f>
        <v>180</v>
      </c>
      <c r="CY64">
        <f t="shared" si="49"/>
        <v>3.1374664899865952</v>
      </c>
      <c r="CZ64" cm="1">
        <f t="array" ref="CZ64">IFERROR(IF(OR(ISNA($A64),$AC64&lt;100,INDEX(International!R$3:R$2000,_xlfn.XMATCH(100,International!R$3:R$2000,1,1)+$BR64)=""),NA(),INDEX(International!R$3:R$2000,_xlfn.XMATCH(100,International!R$3:R$2000,1,1)+$BR64)), NA())</f>
        <v>226</v>
      </c>
      <c r="DA64">
        <f t="shared" si="65"/>
        <v>12.75160215280868</v>
      </c>
      <c r="DB64">
        <f>IF(OR(ISNA($A64),$AC64&lt;100),NA(),IF($BR64=0,0,FLOOR((CZ64-_xlfn.XLOOKUP(_xlfn.AGGREGATE(5,6,$BR$3:$BR2015),$BR$3:$BR$2000,CZ$3:CZ$2000,1,1))/_xlfn.XLOOKUP($BR64,$BR$3:$BR$2000,$BR$3:$BR$2000,1,1), 1)))</f>
        <v>8</v>
      </c>
      <c r="DC64">
        <f t="shared" si="50"/>
        <v>10.839108753030246</v>
      </c>
      <c r="DD64" cm="1">
        <f t="array" ref="DD64">IFERROR(IF(OR(ISNA($A64),$AC64&lt;100,INDEX(International!U$3:U$2000,_xlfn.XMATCH(100,International!U$3:U$2000,1,1)+$BR64)=""),NA(),INDEX(International!U$3:U$2000,_xlfn.XMATCH(100,International!U$3:U$2000,1,1)+$BR64)), NA())</f>
        <v>6593</v>
      </c>
      <c r="DE64">
        <f t="shared" si="66"/>
        <v>2.4822670251679679</v>
      </c>
      <c r="DF64">
        <f>IF(OR(ISNA($A64),$AC64&lt;100),NA(),IF($BR64=0,0,FLOOR((DD64-_xlfn.XLOOKUP(_xlfn.AGGREGATE(5,6,$BR$3:$BR2015),$BR$3:$BR$2000,DD$3:DD$2000,1,1))/_xlfn.XLOOKUP($BR64,$BR$3:$BR$2000,$BR$3:$BR$2000,1,1), 1)))</f>
        <v>432</v>
      </c>
      <c r="DG64">
        <f t="shared" si="51"/>
        <v>8.6981691579562419</v>
      </c>
      <c r="DH64" cm="1">
        <f t="array" ref="DH64">IFERROR(IF(OR(ISNA($A64),$AC64&lt;100,INDEX(International!X$3:X$2000,_xlfn.XMATCH(100,International!X$3:X$2000,1,1)+$BR64)=""),NA(),INDEX(International!X$3:X$2000,_xlfn.XMATCH(100,International!X$3:X$2000,1,1)+$BR64)), NA())</f>
        <v>3983</v>
      </c>
      <c r="DI64">
        <f t="shared" si="67"/>
        <v>2.8217853096395955</v>
      </c>
      <c r="DJ64">
        <f>IF(OR(ISNA($A64),$AC64&lt;100),NA(),IF($BR64=0,0,FLOOR((DH64-_xlfn.XLOOKUP(_xlfn.AGGREGATE(5,6,$BR$3:$BR2015),$BR$3:$BR$2000,DH$3:DH$2000,1,1))/_xlfn.XLOOKUP($BR64,$BR$3:$BR$2000,$BR$3:$BR$2000,1,1), 1)))</f>
        <v>257</v>
      </c>
      <c r="DK64">
        <f t="shared" si="52"/>
        <v>1.7643351919237105</v>
      </c>
      <c r="DL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63+1,DL63+1,NA())))</f>
        <v>#N/A</v>
      </c>
      <c r="DM64" t="e" cm="1">
        <f t="array" ref="DM64">IFERROR(IF(ISNA($A64),NA(),INDEX(B$3:B$2000,_xlfn.XMATCH(Configuration!$B$12,B$3:B$2000,1,1)+$DL64)-0), NA())</f>
        <v>#N/A</v>
      </c>
      <c r="DN64" t="e" cm="1">
        <f t="array" ref="DN64">IFERROR(IF(ISNA($A64),NA(),INDEX(E$3:E$2000,_xlfn.XMATCH(Configuration!$B$12,E$3:E$2000,1,1)+$DL64)-0), NA())</f>
        <v>#N/A</v>
      </c>
      <c r="DO64" t="e" cm="1">
        <f t="array" ref="DO64">IFERROR(IF(ISNA($A64),NA(),INDEX(H$3:H$2000,_xlfn.XMATCH(Configuration!$B$12,H$3:H$2000,1,1)+$DL64)-0), NA())</f>
        <v>#N/A</v>
      </c>
      <c r="DP64" t="e" cm="1">
        <f t="array" ref="DP64">IFERROR(IF(ISNA($A64),NA(),INDEX(K$3:K$2000,_xlfn.XMATCH(Configuration!$B$12,K$3:K$2000,1,1)+$DL64)-0), NA())</f>
        <v>#N/A</v>
      </c>
      <c r="DQ64" t="e" cm="1">
        <f t="array" ref="DQ64">IFERROR(IF(ISNA($A64),NA(),INDEX(N$3:N$2000,_xlfn.XMATCH(Configuration!$B$12,N$3:N$2000,1,1)+$DL64)-0), NA())</f>
        <v>#N/A</v>
      </c>
      <c r="DR64" t="e" cm="1">
        <f t="array" ref="DR64">IFERROR(IF(ISNA($A64),NA(),INDEX(Q$3:Q$2000,_xlfn.XMATCH(Configuration!$B$12,Q$3:Q$2000,1,1)+$DL64)-0), NA())</f>
        <v>#N/A</v>
      </c>
      <c r="DS64" t="e" cm="1">
        <f t="array" ref="DS64">IFERROR(IF(ISNA($A64),NA(),INDEX(T$3:T$2000,_xlfn.XMATCH(Configuration!$B$12,T$3:T$2000,1,1)+$DL64)-0), NA())</f>
        <v>#N/A</v>
      </c>
      <c r="DT64" t="e" cm="1">
        <f t="array" ref="DT64">IFERROR(IF(ISNA($A64),NA(),INDEX(W$3:W$2000,_xlfn.XMATCH(Configuration!$B$12,W$3:W$2000,1,1)+$DL64)-0), NA())</f>
        <v>#N/A</v>
      </c>
    </row>
    <row r="65" spans="1:124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2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15"/>
        <v>2810</v>
      </c>
      <c r="AD65">
        <f t="shared" si="16"/>
        <v>180</v>
      </c>
      <c r="AE65">
        <f t="shared" si="17"/>
        <v>13</v>
      </c>
      <c r="AF65" s="5">
        <f t="shared" si="18"/>
        <v>0.97631578947368425</v>
      </c>
      <c r="AG65">
        <f t="shared" si="19"/>
        <v>2617</v>
      </c>
      <c r="AH65">
        <f t="shared" si="20"/>
        <v>1591</v>
      </c>
      <c r="AI65">
        <f t="shared" si="21"/>
        <v>176</v>
      </c>
      <c r="AJ65">
        <f t="shared" si="22"/>
        <v>6</v>
      </c>
      <c r="AK65">
        <f t="shared" si="23"/>
        <v>1409</v>
      </c>
      <c r="AL65" s="2">
        <f t="shared" si="24"/>
        <v>6.7357512953367879E-2</v>
      </c>
      <c r="AM65" s="2">
        <f t="shared" si="25"/>
        <v>0.93264248704663211</v>
      </c>
      <c r="AN65" s="2">
        <f t="shared" si="26"/>
        <v>1.886120996441281E-2</v>
      </c>
      <c r="AO65" s="2">
        <f t="shared" si="27"/>
        <v>0.43380782918149469</v>
      </c>
      <c r="AP65" s="2">
        <f t="shared" si="28"/>
        <v>4.2704626334519576E-3</v>
      </c>
      <c r="AQ65" s="2">
        <f t="shared" si="29"/>
        <v>8.3629893238434158E-2</v>
      </c>
      <c r="AR65" s="2">
        <f t="shared" si="30"/>
        <v>0.17544483985765125</v>
      </c>
      <c r="AS65" s="2">
        <f t="shared" si="31"/>
        <v>1.6725978647686834E-2</v>
      </c>
      <c r="AT65" s="2">
        <f t="shared" si="32"/>
        <v>8.2206405693950171E-2</v>
      </c>
      <c r="AU65" s="2">
        <f t="shared" si="33"/>
        <v>0.18505338078291814</v>
      </c>
      <c r="AV65" s="3">
        <f t="shared" ca="1" si="34"/>
        <v>300</v>
      </c>
      <c r="AW65" s="2">
        <f t="shared" si="35"/>
        <v>0.15211152111521115</v>
      </c>
      <c r="AX65" s="2">
        <f t="shared" si="36"/>
        <v>-2.368421052631579E-2</v>
      </c>
      <c r="AY65">
        <f t="shared" si="37"/>
        <v>10</v>
      </c>
      <c r="AZ65">
        <f t="shared" si="38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>
        <f>IF(OR(_xlfn.IFNA($A65,"")="", ROW()&lt;=3,MAX(International!$R$3:$R$2000)&lt;$AC65),"",$A65-_xlfn.XLOOKUP($AC65,International!$R$3:$R$2000,International!$A$3:$A$2000,NA(),1,1))</f>
        <v>-18</v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9"/>
        <v>16</v>
      </c>
      <c r="BS65" t="e">
        <f t="shared" si="53"/>
        <v>#N/A</v>
      </c>
      <c r="BT65">
        <f t="shared" si="54"/>
        <v>25600</v>
      </c>
      <c r="BU65">
        <f t="shared" si="55"/>
        <v>4030</v>
      </c>
      <c r="BV65">
        <f t="shared" si="56"/>
        <v>1598</v>
      </c>
      <c r="BW65">
        <f t="shared" si="57"/>
        <v>918</v>
      </c>
      <c r="BX65">
        <f t="shared" si="40"/>
        <v>634</v>
      </c>
      <c r="BY65">
        <f t="shared" si="41"/>
        <v>486</v>
      </c>
      <c r="BZ65">
        <f t="shared" si="42"/>
        <v>606</v>
      </c>
      <c r="CA65">
        <f t="shared" si="43"/>
        <v>2866</v>
      </c>
      <c r="CB65">
        <f t="shared" si="58"/>
        <v>2810</v>
      </c>
      <c r="CC65">
        <f t="shared" si="59"/>
        <v>3.3246765506892233</v>
      </c>
      <c r="CD65">
        <f>IF(OR(ISNA($A65),$AC65&lt;100),NA(),IF($BR65=0,0,FLOOR((CB65-_xlfn.XLOOKUP(_xlfn.AGGREGATE(5,6,$BR$3:$BR2016),$BR$3:$BR$2000,CB$3:CB$2000,1,1))/_xlfn.XLOOKUP($BR65,$BR$3:$BR$2000,$BR$3:$BR$2000,1,1), 1)))</f>
        <v>168</v>
      </c>
      <c r="CE65">
        <f t="shared" si="44"/>
        <v>4.895232903101312</v>
      </c>
      <c r="CF65" cm="1">
        <f t="array" ref="CF65">IFERROR(IF(OR(ISNA($A65),$AC65&lt;100,INDEX(International!C$3:C$2000,_xlfn.XMATCH(100,International!C$3:C$2000,1,1)+$BR65)=""),NA(),INDEX(International!C$3:C$2000,_xlfn.XMATCH(100,International!C$3:C$2000,1,1)+$BR65)), NA())</f>
        <v>10149</v>
      </c>
      <c r="CG65">
        <f t="shared" si="60"/>
        <v>2.4005303589878286</v>
      </c>
      <c r="CH65">
        <f>IF(OR(ISNA($A65),$AC65&lt;100),NA(),IF($BR65=0,0,FLOOR((CF65-_xlfn.XLOOKUP(_xlfn.AGGREGATE(5,6,$BR$3:$BR2016),$BR$3:$BR$2000,CF$3:CF$2000,1,1))/_xlfn.XLOOKUP($BR65,$BR$3:$BR$2000,$BR$3:$BR$2000,1,1), 1)))</f>
        <v>624</v>
      </c>
      <c r="CI65">
        <f t="shared" si="45"/>
        <v>6.8479397144747463</v>
      </c>
      <c r="CJ65" cm="1">
        <f t="array" ref="CJ65">IFERROR(IF(OR(ISNA($A65),$AC65&lt;100,INDEX(International!F$3:F$2000,_xlfn.XMATCH(100,International!F$3:F$2000,1,1)+$BR65)=""),NA(),INDEX(International!F$3:F$2000,_xlfn.XMATCH(100,International!F$3:F$2000,1,1)+$BR65)), NA())</f>
        <v>6633</v>
      </c>
      <c r="CK65">
        <f t="shared" si="61"/>
        <v>2.643933412983742</v>
      </c>
      <c r="CL65">
        <f>IF(OR(ISNA($A65),$AC65&lt;100),NA(),IF($BR65=0,0,FLOOR((CJ65-_xlfn.XLOOKUP(_xlfn.AGGREGATE(5,6,$BR$3:$BR2016),$BR$3:$BR$2000,CJ$3:CJ$2000,1,1))/_xlfn.XLOOKUP($BR65,$BR$3:$BR$2000,$BR$3:$BR$2000,1,1), 1)))</f>
        <v>408</v>
      </c>
      <c r="CM65">
        <f t="shared" si="46"/>
        <v>1.7855320372297792</v>
      </c>
      <c r="CN65" cm="1">
        <f t="array" ref="CN65">IFERROR(IF(OR(ISNA($A65),$AC65&lt;100,INDEX(International!I$3:I$2000,_xlfn.XMATCH(100,International!I$3:I$2000,1,1)+$BR65)=""),NA(),INDEX(International!I$3:I$2000,_xlfn.XMATCH(100,International!I$3:I$2000,1,1)+$BR65)), NA())</f>
        <v>1877</v>
      </c>
      <c r="CO65">
        <f t="shared" si="62"/>
        <v>3.7821869322719808</v>
      </c>
      <c r="CP65">
        <f>IF(OR(ISNA($A65),$AC65&lt;100),NA(),IF($BR65=0,0,FLOOR((CN65-_xlfn.XLOOKUP(_xlfn.AGGREGATE(5,6,$BR$3:$BR2016),$BR$3:$BR$2000,CN$3:CN$2000,1,1))/_xlfn.XLOOKUP($BR65,$BR$3:$BR$2000,$BR$3:$BR$2000,1,1), 1)))</f>
        <v>100</v>
      </c>
      <c r="CQ65">
        <f t="shared" si="47"/>
        <v>8.1520271051073205</v>
      </c>
      <c r="CR65" cm="1">
        <f t="array" ref="CR65">IFERROR(IF(OR(ISNA($A65),$AC65&lt;100,INDEX(International!L$3:L$2000,_xlfn.XMATCH(100,International!L$3:L$2000,1,1)+$BR65)=""),NA(),INDEX(International!L$3:L$2000,_xlfn.XMATCH(100,International!L$3:L$2000,1,1)+$BR65)), NA())</f>
        <v>13677</v>
      </c>
      <c r="CS65">
        <f t="shared" si="63"/>
        <v>2.2549159972128048</v>
      </c>
      <c r="CT65">
        <f>IF(OR(ISNA($A65),$AC65&lt;100),NA(),IF($BR65=0,0,FLOOR((CR65-_xlfn.XLOOKUP(_xlfn.AGGREGATE(5,6,$BR$3:$BR2016),$BR$3:$BR$2000,CR$3:CR$2000,1,1))/_xlfn.XLOOKUP($BR65,$BR$3:$BR$2000,$BR$3:$BR$2000,1,1), 1)))</f>
        <v>847</v>
      </c>
      <c r="CU65">
        <f t="shared" si="48"/>
        <v>1.2294776319064482</v>
      </c>
      <c r="CV65" cm="1">
        <f t="array" ref="CV65">IFERROR(IF(OR(ISNA($A65),$AC65&lt;100,INDEX(International!O$3:O$2000,_xlfn.XMATCH(100,International!O$3:O$2000,1,1)+$BR65)=""),NA(),INDEX(International!O$3:O$2000,_xlfn.XMATCH(100,International!O$3:O$2000,1,1)+$BR65)), NA())</f>
        <v>3401</v>
      </c>
      <c r="CW65">
        <f t="shared" si="64"/>
        <v>3.1447238672150575</v>
      </c>
      <c r="CX65">
        <f>IF(OR(ISNA($A65),$AC65&lt;100),NA(),IF($BR65=0,0,FLOOR((CV65-_xlfn.XLOOKUP(_xlfn.AGGREGATE(5,6,$BR$3:$BR2016),$BR$3:$BR$2000,CV$3:CV$2000,1,1))/_xlfn.XLOOKUP($BR65,$BR$3:$BR$2000,$BR$3:$BR$2000,1,1), 1)))</f>
        <v>205</v>
      </c>
      <c r="CY65">
        <f t="shared" si="49"/>
        <v>3.6653655582403744</v>
      </c>
      <c r="CZ65" cm="1">
        <f t="array" ref="CZ65">IFERROR(IF(OR(ISNA($A65),$AC65&lt;100,INDEX(International!R$3:R$2000,_xlfn.XMATCH(100,International!R$3:R$2000,1,1)+$BR65)=""),NA(),INDEX(International!R$3:R$2000,_xlfn.XMATCH(100,International!R$3:R$2000,1,1)+$BR65)), NA())</f>
        <v>243</v>
      </c>
      <c r="DA65">
        <f t="shared" si="65"/>
        <v>12.490667969891609</v>
      </c>
      <c r="DB65">
        <f>IF(OR(ISNA($A65),$AC65&lt;100),NA(),IF($BR65=0,0,FLOOR((CZ65-_xlfn.XLOOKUP(_xlfn.AGGREGATE(5,6,$BR$3:$BR2016),$BR$3:$BR$2000,CZ$3:CZ$2000,1,1))/_xlfn.XLOOKUP($BR65,$BR$3:$BR$2000,$BR$3:$BR$2000,1,1), 1)))</f>
        <v>8</v>
      </c>
      <c r="DC65">
        <f t="shared" si="50"/>
        <v>9.5571648309070358</v>
      </c>
      <c r="DD65" cm="1">
        <f t="array" ref="DD65">IFERROR(IF(OR(ISNA($A65),$AC65&lt;100,INDEX(International!U$3:U$2000,_xlfn.XMATCH(100,International!U$3:U$2000,1,1)+$BR65)=""),NA(),INDEX(International!U$3:U$2000,_xlfn.XMATCH(100,International!U$3:U$2000,1,1)+$BR65)), NA())</f>
        <v>7041</v>
      </c>
      <c r="DE65">
        <f t="shared" si="66"/>
        <v>2.6068361120451549</v>
      </c>
      <c r="DF65">
        <f>IF(OR(ISNA($A65),$AC65&lt;100),NA(),IF($BR65=0,0,FLOOR((DD65-_xlfn.XLOOKUP(_xlfn.AGGREGATE(5,6,$BR$3:$BR2016),$BR$3:$BR$2000,DD$3:DD$2000,1,1))/_xlfn.XLOOKUP($BR65,$BR$3:$BR$2000,$BR$3:$BR$2000,1,1), 1)))</f>
        <v>433</v>
      </c>
      <c r="DG65">
        <f t="shared" si="51"/>
        <v>10.543489333160089</v>
      </c>
      <c r="DH65" cm="1">
        <f t="array" ref="DH65">IFERROR(IF(OR(ISNA($A65),$AC65&lt;100,INDEX(International!X$3:X$2000,_xlfn.XMATCH(100,International!X$3:X$2000,1,1)+$BR65)=""),NA(),INDEX(International!X$3:X$2000,_xlfn.XMATCH(100,International!X$3:X$2000,1,1)+$BR65)), NA())</f>
        <v>5018</v>
      </c>
      <c r="DI65">
        <f t="shared" si="67"/>
        <v>2.8323393705711561</v>
      </c>
      <c r="DJ65">
        <f>IF(OR(ISNA($A65),$AC65&lt;100),NA(),IF($BR65=0,0,FLOOR((DH65-_xlfn.XLOOKUP(_xlfn.AGGREGATE(5,6,$BR$3:$BR2016),$BR$3:$BR$2000,DH$3:DH$2000,1,1))/_xlfn.XLOOKUP($BR65,$BR$3:$BR$2000,$BR$3:$BR$2000,1,1), 1)))</f>
        <v>306</v>
      </c>
      <c r="DK65">
        <f t="shared" si="52"/>
        <v>3.0006872379910847</v>
      </c>
      <c r="DL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64+1,DL64+1,NA())))</f>
        <v>#N/A</v>
      </c>
      <c r="DM65" t="e" cm="1">
        <f t="array" ref="DM65">IFERROR(IF(ISNA($A65),NA(),INDEX(B$3:B$2000,_xlfn.XMATCH(Configuration!$B$12,B$3:B$2000,1,1)+$DL65)-0), NA())</f>
        <v>#N/A</v>
      </c>
      <c r="DN65" t="e" cm="1">
        <f t="array" ref="DN65">IFERROR(IF(ISNA($A65),NA(),INDEX(E$3:E$2000,_xlfn.XMATCH(Configuration!$B$12,E$3:E$2000,1,1)+$DL65)-0), NA())</f>
        <v>#N/A</v>
      </c>
      <c r="DO65" t="e" cm="1">
        <f t="array" ref="DO65">IFERROR(IF(ISNA($A65),NA(),INDEX(H$3:H$2000,_xlfn.XMATCH(Configuration!$B$12,H$3:H$2000,1,1)+$DL65)-0), NA())</f>
        <v>#N/A</v>
      </c>
      <c r="DP65" t="e" cm="1">
        <f t="array" ref="DP65">IFERROR(IF(ISNA($A65),NA(),INDEX(K$3:K$2000,_xlfn.XMATCH(Configuration!$B$12,K$3:K$2000,1,1)+$DL65)-0), NA())</f>
        <v>#N/A</v>
      </c>
      <c r="DQ65" t="e" cm="1">
        <f t="array" ref="DQ65">IFERROR(IF(ISNA($A65),NA(),INDEX(N$3:N$2000,_xlfn.XMATCH(Configuration!$B$12,N$3:N$2000,1,1)+$DL65)-0), NA())</f>
        <v>#N/A</v>
      </c>
      <c r="DR65" t="e" cm="1">
        <f t="array" ref="DR65">IFERROR(IF(ISNA($A65),NA(),INDEX(Q$3:Q$2000,_xlfn.XMATCH(Configuration!$B$12,Q$3:Q$2000,1,1)+$DL65)-0), NA())</f>
        <v>#N/A</v>
      </c>
      <c r="DS65" t="e" cm="1">
        <f t="array" ref="DS65">IFERROR(IF(ISNA($A65),NA(),INDEX(T$3:T$2000,_xlfn.XMATCH(Configuration!$B$12,T$3:T$2000,1,1)+$DL65)-0), NA())</f>
        <v>#N/A</v>
      </c>
      <c r="DT65" t="e" cm="1">
        <f t="array" ref="DT65">IFERROR(IF(ISNA($A65),NA(),INDEX(W$3:W$2000,_xlfn.XMATCH(Configuration!$B$12,W$3:W$2000,1,1)+$DL65)-0), NA())</f>
        <v>#N/A</v>
      </c>
    </row>
    <row r="66" spans="1:124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2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28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48</v>
      </c>
      <c r="AB66">
        <f>IF(_xlfn.IFNA($A66,"")="","",Daily!E66+Daily!H66+Daily!K66+Daily!N66+Daily!Q66+Daily!T66+Daily!W66+Daily!Z66)</f>
        <v>1</v>
      </c>
      <c r="AC66">
        <f t="shared" si="15"/>
        <v>3180</v>
      </c>
      <c r="AD66">
        <f t="shared" si="16"/>
        <v>228</v>
      </c>
      <c r="AE66">
        <f t="shared" si="17"/>
        <v>14</v>
      </c>
      <c r="AF66" s="5">
        <f t="shared" si="18"/>
        <v>0.99730458221024254</v>
      </c>
      <c r="AG66">
        <f t="shared" si="19"/>
        <v>2938</v>
      </c>
      <c r="AH66">
        <f t="shared" si="20"/>
        <v>1775</v>
      </c>
      <c r="AI66">
        <f t="shared" si="21"/>
        <v>224</v>
      </c>
      <c r="AJ66">
        <f t="shared" si="22"/>
        <v>7</v>
      </c>
      <c r="AK66">
        <f t="shared" si="23"/>
        <v>1544</v>
      </c>
      <c r="AL66" s="2">
        <f t="shared" si="24"/>
        <v>5.7851239669421489E-2</v>
      </c>
      <c r="AM66" s="2">
        <f t="shared" si="25"/>
        <v>0.94214876033057848</v>
      </c>
      <c r="AN66" s="2">
        <f t="shared" si="26"/>
        <v>1.9496855345911949E-2</v>
      </c>
      <c r="AO66" s="2">
        <f t="shared" si="27"/>
        <v>0.4418238993710692</v>
      </c>
      <c r="AP66" s="2">
        <f t="shared" si="28"/>
        <v>4.4025157232704401E-3</v>
      </c>
      <c r="AQ66" s="2">
        <f t="shared" si="29"/>
        <v>8.0817610062893078E-2</v>
      </c>
      <c r="AR66" s="2">
        <f t="shared" si="30"/>
        <v>0.17452830188679244</v>
      </c>
      <c r="AS66" s="2">
        <f t="shared" si="31"/>
        <v>1.8238993710691823E-2</v>
      </c>
      <c r="AT66" s="2">
        <f t="shared" si="32"/>
        <v>8.0188679245283015E-2</v>
      </c>
      <c r="AU66" s="2">
        <f t="shared" si="33"/>
        <v>0.18050314465408804</v>
      </c>
      <c r="AV66" s="3">
        <f t="shared" ca="1" si="34"/>
        <v>332.85714285714283</v>
      </c>
      <c r="AW66" s="2">
        <f t="shared" si="35"/>
        <v>0.13167259786476868</v>
      </c>
      <c r="AX66" s="2">
        <f t="shared" si="36"/>
        <v>-2.6954177897574125E-3</v>
      </c>
      <c r="AY66">
        <f t="shared" si="37"/>
        <v>17</v>
      </c>
      <c r="AZ66">
        <f t="shared" si="38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>
        <f>IF(OR(_xlfn.IFNA($A66,"")="", ROW()&lt;=3,MAX(International!$I$3:$I$2000)&lt;$AC66),"",$A66-_xlfn.XLOOKUP($AC66,International!$I$3:$I$2000,International!$A$3:$A$2000,NA(),1,1))</f>
        <v>-6</v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>
        <f>IF(OR(_xlfn.IFNA($A66,"")="", ROW()&lt;=3,MAX(International!$R$3:$R$2000)&lt;$AC66),"",$A66-_xlfn.XLOOKUP($AC66,International!$R$3:$R$2000,International!$A$3:$A$2000,NA(),1,1))</f>
        <v>-18</v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9"/>
        <v>17</v>
      </c>
      <c r="BS66" t="e">
        <f t="shared" si="53"/>
        <v>#N/A</v>
      </c>
      <c r="BT66">
        <f t="shared" si="54"/>
        <v>36202</v>
      </c>
      <c r="BU66">
        <f t="shared" si="55"/>
        <v>5078</v>
      </c>
      <c r="BV66">
        <f t="shared" si="56"/>
        <v>1902</v>
      </c>
      <c r="BW66">
        <f t="shared" si="57"/>
        <v>1054</v>
      </c>
      <c r="BX66">
        <f t="shared" si="40"/>
        <v>712</v>
      </c>
      <c r="BY66">
        <f t="shared" si="41"/>
        <v>538</v>
      </c>
      <c r="BZ66">
        <f t="shared" si="42"/>
        <v>678</v>
      </c>
      <c r="CA66">
        <f t="shared" si="43"/>
        <v>3038</v>
      </c>
      <c r="CB66">
        <f t="shared" si="58"/>
        <v>3180</v>
      </c>
      <c r="CC66">
        <f t="shared" si="59"/>
        <v>3.4061618418740371</v>
      </c>
      <c r="CD66">
        <f>IF(OR(ISNA($A66),$AC66&lt;100),NA(),IF($BR66=0,0,FLOOR((CB66-_xlfn.XLOOKUP(_xlfn.AGGREGATE(5,6,$BR$3:$BR2017),$BR$3:$BR$2000,CB$3:CB$2000,1,1))/_xlfn.XLOOKUP($BR66,$BR$3:$BR$2000,$BR$3:$BR$2000,1,1), 1)))</f>
        <v>180</v>
      </c>
      <c r="CE66">
        <f t="shared" si="44"/>
        <v>5.6036022400880094</v>
      </c>
      <c r="CF66" cm="1">
        <f t="array" ref="CF66">IFERROR(IF(OR(ISNA($A66),$AC66&lt;100,INDEX(International!C$3:C$2000,_xlfn.XMATCH(100,International!C$3:C$2000,1,1)+$BR66)=""),NA(),INDEX(International!C$3:C$2000,_xlfn.XMATCH(100,International!C$3:C$2000,1,1)+$BR66)), NA())</f>
        <v>12462</v>
      </c>
      <c r="CG66">
        <f t="shared" si="60"/>
        <v>2.4420403935899295</v>
      </c>
      <c r="CH66">
        <f>IF(OR(ISNA($A66),$AC66&lt;100),NA(),IF($BR66=0,0,FLOOR((CF66-_xlfn.XLOOKUP(_xlfn.AGGREGATE(5,6,$BR$3:$BR2017),$BR$3:$BR$2000,CF$3:CF$2000,1,1))/_xlfn.XLOOKUP($BR66,$BR$3:$BR$2000,$BR$3:$BR$2000,1,1), 1)))</f>
        <v>723</v>
      </c>
      <c r="CI66">
        <f t="shared" si="45"/>
        <v>3.376119582712592</v>
      </c>
      <c r="CJ66" cm="1">
        <f t="array" ref="CJ66">IFERROR(IF(OR(ISNA($A66),$AC66&lt;100,INDEX(International!F$3:F$2000,_xlfn.XMATCH(100,International!F$3:F$2000,1,1)+$BR66)=""),NA(),INDEX(International!F$3:F$2000,_xlfn.XMATCH(100,International!F$3:F$2000,1,1)+$BR66)), NA())</f>
        <v>7652</v>
      </c>
      <c r="CK66">
        <f t="shared" si="61"/>
        <v>2.7166248789112011</v>
      </c>
      <c r="CL66">
        <f>IF(OR(ISNA($A66),$AC66&lt;100),NA(),IF($BR66=0,0,FLOOR((CJ66-_xlfn.XLOOKUP(_xlfn.AGGREGATE(5,6,$BR$3:$BR2017),$BR$3:$BR$2000,CJ$3:CJ$2000,1,1))/_xlfn.XLOOKUP($BR66,$BR$3:$BR$2000,$BR$3:$BR$2000,1,1), 1)))</f>
        <v>444</v>
      </c>
      <c r="CM66">
        <f t="shared" si="46"/>
        <v>4.8502403930837721</v>
      </c>
      <c r="CN66" cm="1">
        <f t="array" ref="CN66">IFERROR(IF(OR(ISNA($A66),$AC66&lt;100,INDEX(International!I$3:I$2000,_xlfn.XMATCH(100,International!I$3:I$2000,1,1)+$BR66)=""),NA(),INDEX(International!I$3:I$2000,_xlfn.XMATCH(100,International!I$3:I$2000,1,1)+$BR66)), NA())</f>
        <v>2046</v>
      </c>
      <c r="CO66">
        <f t="shared" si="62"/>
        <v>3.9037973532260275</v>
      </c>
      <c r="CP66">
        <f>IF(OR(ISNA($A66),$AC66&lt;100),NA(),IF($BR66=0,0,FLOOR((CN66-_xlfn.XLOOKUP(_xlfn.AGGREGATE(5,6,$BR$3:$BR2017),$BR$3:$BR$2000,CN$3:CN$2000,1,1))/_xlfn.XLOOKUP($BR66,$BR$3:$BR$2000,$BR$3:$BR$2000,1,1), 1)))</f>
        <v>104</v>
      </c>
      <c r="CQ66">
        <f t="shared" si="47"/>
        <v>8.0400397249340791</v>
      </c>
      <c r="CR66" cm="1">
        <f t="array" ref="CR66">IFERROR(IF(OR(ISNA($A66),$AC66&lt;100,INDEX(International!L$3:L$2000,_xlfn.XMATCH(100,International!L$3:L$2000,1,1)+$BR66)=""),NA(),INDEX(International!L$3:L$2000,_xlfn.XMATCH(100,International!L$3:L$2000,1,1)+$BR66)), NA())</f>
        <v>19100</v>
      </c>
      <c r="CS66">
        <f t="shared" si="63"/>
        <v>2.2435050708891722</v>
      </c>
      <c r="CT66">
        <f>IF(OR(ISNA($A66),$AC66&lt;100),NA(),IF($BR66=0,0,FLOOR((CR66-_xlfn.XLOOKUP(_xlfn.AGGREGATE(5,6,$BR$3:$BR2017),$BR$3:$BR$2000,CR$3:CR$2000,1,1))/_xlfn.XLOOKUP($BR66,$BR$3:$BR$2000,$BR$3:$BR$2000,1,1), 1)))</f>
        <v>1116</v>
      </c>
      <c r="CU66">
        <f t="shared" si="48"/>
        <v>2.0754603200990154</v>
      </c>
      <c r="CV66" cm="1">
        <f t="array" ref="CV66">IFERROR(IF(OR(ISNA($A66),$AC66&lt;100,INDEX(International!O$3:O$2000,_xlfn.XMATCH(100,International!O$3:O$2000,1,1)+$BR66)=""),NA(),INDEX(International!O$3:O$2000,_xlfn.XMATCH(100,International!O$3:O$2000,1,1)+$BR66)), NA())</f>
        <v>3743</v>
      </c>
      <c r="CW66">
        <f t="shared" si="64"/>
        <v>3.2528892899056236</v>
      </c>
      <c r="CX66">
        <f>IF(OR(ISNA($A66),$AC66&lt;100),NA(),IF($BR66=0,0,FLOOR((CV66-_xlfn.XLOOKUP(_xlfn.AGGREGATE(5,6,$BR$3:$BR2017),$BR$3:$BR$2000,CV$3:CV$2000,1,1))/_xlfn.XLOOKUP($BR66,$BR$3:$BR$2000,$BR$3:$BR$2000,1,1), 1)))</f>
        <v>213</v>
      </c>
      <c r="CY66">
        <f t="shared" si="49"/>
        <v>7.2340034056400748</v>
      </c>
      <c r="CZ66" cm="1">
        <f t="array" ref="CZ66">IFERROR(IF(OR(ISNA($A66),$AC66&lt;100,INDEX(International!R$3:R$2000,_xlfn.XMATCH(100,International!R$3:R$2000,1,1)+$BR66)=""),NA(),INDEX(International!R$3:R$2000,_xlfn.XMATCH(100,International!R$3:R$2000,1,1)+$BR66)), NA())</f>
        <v>266</v>
      </c>
      <c r="DA66">
        <f t="shared" si="65"/>
        <v>12.044554259546205</v>
      </c>
      <c r="DB66">
        <f>IF(OR(ISNA($A66),$AC66&lt;100),NA(),IF($BR66=0,0,FLOOR((CZ66-_xlfn.XLOOKUP(_xlfn.AGGREGATE(5,6,$BR$3:$BR2017),$BR$3:$BR$2000,CZ$3:CZ$2000,1,1))/_xlfn.XLOOKUP($BR66,$BR$3:$BR$2000,$BR$3:$BR$2000,1,1), 1)))</f>
        <v>9</v>
      </c>
      <c r="DC66">
        <f t="shared" si="50"/>
        <v>7.6646012262936685</v>
      </c>
      <c r="DD66" cm="1">
        <f t="array" ref="DD66">IFERROR(IF(OR(ISNA($A66),$AC66&lt;100,INDEX(International!U$3:U$2000,_xlfn.XMATCH(100,International!U$3:U$2000,1,1)+$BR66)=""),NA(),INDEX(International!U$3:U$2000,_xlfn.XMATCH(100,International!U$3:U$2000,1,1)+$BR66)), NA())</f>
        <v>7314</v>
      </c>
      <c r="DE66">
        <f t="shared" si="66"/>
        <v>2.7452170270560488</v>
      </c>
      <c r="DF66">
        <f>IF(OR(ISNA($A66),$AC66&lt;100),NA(),IF($BR66=0,0,FLOOR((DD66-_xlfn.XLOOKUP(_xlfn.AGGREGATE(5,6,$BR$3:$BR2017),$BR$3:$BR$2000,DD$3:DD$2000,1,1))/_xlfn.XLOOKUP($BR66,$BR$3:$BR$2000,$BR$3:$BR$2000,1,1), 1)))</f>
        <v>424</v>
      </c>
      <c r="DG66">
        <f t="shared" si="51"/>
        <v>18.221480016972126</v>
      </c>
      <c r="DH66" cm="1">
        <f t="array" ref="DH66">IFERROR(IF(OR(ISNA($A66),$AC66&lt;100,INDEX(International!X$3:X$2000,_xlfn.XMATCH(100,International!X$3:X$2000,1,1)+$BR66)=""),NA(),INDEX(International!X$3:X$2000,_xlfn.XMATCH(100,International!X$3:X$2000,1,1)+$BR66)), NA())</f>
        <v>5683</v>
      </c>
      <c r="DI66">
        <f t="shared" si="67"/>
        <v>2.9166619719892393</v>
      </c>
      <c r="DJ66">
        <f>IF(OR(ISNA($A66),$AC66&lt;100),NA(),IF($BR66=0,0,FLOOR((DH66-_xlfn.XLOOKUP(_xlfn.AGGREGATE(5,6,$BR$3:$BR2017),$BR$3:$BR$2000,DH$3:DH$2000,1,1))/_xlfn.XLOOKUP($BR66,$BR$3:$BR$2000,$BR$3:$BR$2000,1,1), 1)))</f>
        <v>327</v>
      </c>
      <c r="DK66">
        <f t="shared" si="52"/>
        <v>5.5697818725439934</v>
      </c>
      <c r="DL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65+1,DL65+1,NA())))</f>
        <v>#N/A</v>
      </c>
      <c r="DM66" t="e" cm="1">
        <f t="array" ref="DM66">IFERROR(IF(ISNA($A66),NA(),INDEX(B$3:B$2000,_xlfn.XMATCH(Configuration!$B$12,B$3:B$2000,1,1)+$DL66)-0), NA())</f>
        <v>#N/A</v>
      </c>
      <c r="DN66" t="e" cm="1">
        <f t="array" ref="DN66">IFERROR(IF(ISNA($A66),NA(),INDEX(E$3:E$2000,_xlfn.XMATCH(Configuration!$B$12,E$3:E$2000,1,1)+$DL66)-0), NA())</f>
        <v>#N/A</v>
      </c>
      <c r="DO66" t="e" cm="1">
        <f t="array" ref="DO66">IFERROR(IF(ISNA($A66),NA(),INDEX(H$3:H$2000,_xlfn.XMATCH(Configuration!$B$12,H$3:H$2000,1,1)+$DL66)-0), NA())</f>
        <v>#N/A</v>
      </c>
      <c r="DP66" t="e" cm="1">
        <f t="array" ref="DP66">IFERROR(IF(ISNA($A66),NA(),INDEX(K$3:K$2000,_xlfn.XMATCH(Configuration!$B$12,K$3:K$2000,1,1)+$DL66)-0), NA())</f>
        <v>#N/A</v>
      </c>
      <c r="DQ66" t="e" cm="1">
        <f t="array" ref="DQ66">IFERROR(IF(ISNA($A66),NA(),INDEX(N$3:N$2000,_xlfn.XMATCH(Configuration!$B$12,N$3:N$2000,1,1)+$DL66)-0), NA())</f>
        <v>#N/A</v>
      </c>
      <c r="DR66" t="e" cm="1">
        <f t="array" ref="DR66">IFERROR(IF(ISNA($A66),NA(),INDEX(Q$3:Q$2000,_xlfn.XMATCH(Configuration!$B$12,Q$3:Q$2000,1,1)+$DL66)-0), NA())</f>
        <v>#N/A</v>
      </c>
      <c r="DS66" t="e" cm="1">
        <f t="array" ref="DS66">IFERROR(IF(ISNA($A66),NA(),INDEX(T$3:T$2000,_xlfn.XMATCH(Configuration!$B$12,T$3:T$2000,1,1)+$DL66)-0), NA())</f>
        <v>#N/A</v>
      </c>
      <c r="DT66" t="e" cm="1">
        <f t="array" ref="DT66">IFERROR(IF(ISNA($A66),NA(),INDEX(W$3:W$2000,_xlfn.XMATCH(Configuration!$B$12,W$3:W$2000,1,1)+$DL66)-0), NA())</f>
        <v>#N/A</v>
      </c>
    </row>
    <row r="67" spans="1:124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2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28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15"/>
        <v>3640</v>
      </c>
      <c r="AD67">
        <f t="shared" si="16"/>
        <v>247</v>
      </c>
      <c r="AE67">
        <f t="shared" si="17"/>
        <v>15</v>
      </c>
      <c r="AF67" s="5">
        <f t="shared" si="18"/>
        <v>1.2432432432432432</v>
      </c>
      <c r="AG67">
        <f t="shared" si="19"/>
        <v>3378</v>
      </c>
      <c r="AH67">
        <f t="shared" si="20"/>
        <v>2023</v>
      </c>
      <c r="AI67">
        <f t="shared" si="21"/>
        <v>243</v>
      </c>
      <c r="AJ67">
        <f t="shared" si="22"/>
        <v>7</v>
      </c>
      <c r="AK67">
        <f t="shared" si="23"/>
        <v>1773</v>
      </c>
      <c r="AL67" s="2">
        <f t="shared" si="24"/>
        <v>5.7251908396946563E-2</v>
      </c>
      <c r="AM67" s="2">
        <f t="shared" si="25"/>
        <v>0.9427480916030534</v>
      </c>
      <c r="AN67" s="2">
        <f t="shared" si="26"/>
        <v>1.9505494505494506E-2</v>
      </c>
      <c r="AO67" s="2">
        <f t="shared" si="27"/>
        <v>0.44423076923076921</v>
      </c>
      <c r="AP67" s="2">
        <f t="shared" si="28"/>
        <v>4.120879120879121E-3</v>
      </c>
      <c r="AQ67" s="2">
        <f t="shared" si="29"/>
        <v>7.8846153846153844E-2</v>
      </c>
      <c r="AR67" s="2">
        <f t="shared" si="30"/>
        <v>0.1717032967032967</v>
      </c>
      <c r="AS67" s="2">
        <f t="shared" si="31"/>
        <v>1.7032967032967031E-2</v>
      </c>
      <c r="AT67" s="2">
        <f t="shared" si="32"/>
        <v>7.637362637362638E-2</v>
      </c>
      <c r="AU67" s="2">
        <f t="shared" si="33"/>
        <v>0.18818681318681318</v>
      </c>
      <c r="AV67" s="3">
        <f t="shared" ca="1" si="34"/>
        <v>366.85714285714283</v>
      </c>
      <c r="AW67" s="2">
        <f t="shared" si="35"/>
        <v>0.14465408805031446</v>
      </c>
      <c r="AX67" s="2">
        <f t="shared" si="36"/>
        <v>0.24324324324324326</v>
      </c>
      <c r="AY67" t="e">
        <f t="shared" si="37"/>
        <v>#N/A</v>
      </c>
      <c r="AZ67">
        <f t="shared" si="38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>
        <f>IF(OR(_xlfn.IFNA($A67,"")="", ROW()&lt;=3,MAX(International!$I$3:$I$2000)&lt;$AC67),"",$A67-_xlfn.XLOOKUP($AC67,International!$I$3:$I$2000,International!$A$3:$A$2000,NA(),1,1))</f>
        <v>-6</v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>
        <f>IF(OR(_xlfn.IFNA($A67,"")="", ROW()&lt;=3,MAX(International!$R$3:$R$2000)&lt;$AC67),"",$A67-_xlfn.XLOOKUP($AC67,International!$R$3:$R$2000,International!$A$3:$A$2000,NA(),1,1))</f>
        <v>-18</v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9"/>
        <v>18</v>
      </c>
      <c r="BS67" t="e">
        <f t="shared" ref="BS67:BS100" si="68">IFERROR(IF(OR(ISNA($A67),$AC67&lt;100),NA(),IF(FLOOR(2^($BR67+(LOG(100)/LOG(2))),2)-100&gt; _xlfn.AGGREGATE(4,6,$CB$3:$DH$2000)+2000,NA(),FLOOR(2^($BR67+(LOG(100)/LOG(2))),2))), NA())</f>
        <v>#N/A</v>
      </c>
      <c r="BT67">
        <f t="shared" ref="BT67:BT100" si="69">IFERROR(IF(OR(ISNA($A67),$AC67&lt;100),NA(),IF(FLOOR((2^(($BR67+4*LOG(10)/LOG(2))/2)),2)&gt; _xlfn.AGGREGATE(4,6,$CB$3:$DH$2000)+2000,NA(),FLOOR((2^(($BR67+4*LOG(10)/LOG(2))/2)),2))), NA())</f>
        <v>51200</v>
      </c>
      <c r="BU67">
        <f t="shared" ref="BU67:BU100" si="70">IFERROR(IF(OR(ISNA($A67),$AC67&lt;100),NA(),IF(FLOOR((2^(($BR67+6*LOG(10)/LOG(2))/3)),2)&gt; _xlfn.AGGREGATE(4,6,$CB$3:$DH$2000)+2000,NA(),FLOOR((2^(($BR67+6*LOG(10)/LOG(2))/3)),2))), NA())</f>
        <v>6400</v>
      </c>
      <c r="BV67">
        <f t="shared" ref="BV67:BV100" si="71">IFERROR(IF(OR(ISNA($A67),$AC67&lt;100),NA(),IF(FLOOR((2^(($BR67+8*LOG(10)/LOG(2))/4)),2)&gt; _xlfn.AGGREGATE(4,6,$CB$3:$DH$2000)+2000,NA(),FLOOR((2^(($BR67+8*LOG(10)/LOG(2))/4)),2))), NA())</f>
        <v>2262</v>
      </c>
      <c r="BW67">
        <f t="shared" ref="BW67:BW100" si="72">IFERROR(IF(OR(ISNA($A67),$AC67&lt;100),NA(),IF(FLOOR((2^(($BR67+10*LOG(10)/LOG(2))/5)),2)&gt; _xlfn.AGGREGATE(4,6,$CB$3:$DH$2000)+2000,NA(),FLOOR((2^(($BR67+10*LOG(10)/LOG(2))/5)),2))), NA())</f>
        <v>1212</v>
      </c>
      <c r="BX67">
        <f t="shared" si="40"/>
        <v>800</v>
      </c>
      <c r="BY67">
        <f t="shared" si="41"/>
        <v>594</v>
      </c>
      <c r="BZ67">
        <f t="shared" si="42"/>
        <v>760</v>
      </c>
      <c r="CA67">
        <f t="shared" si="43"/>
        <v>3210</v>
      </c>
      <c r="CB67">
        <f t="shared" ref="CB67:CB100" si="73">IFERROR(IF(OR(ISNA(A67),AC67&lt;100),NA(),AC67),NA())</f>
        <v>3640</v>
      </c>
      <c r="CC67">
        <f t="shared" ref="CC67:CC98" si="74">IF(OR(ISNA($A67),$AC67&lt;100),NA(),($BR67*LOG(2)/LOG(CB67/100)))</f>
        <v>3.4709724677111549</v>
      </c>
      <c r="CD67">
        <f>IF(OR(ISNA($A67),$AC67&lt;100),NA(),IF($BR67=0,0,FLOOR((CB67-_xlfn.XLOOKUP(_xlfn.AGGREGATE(5,6,$BR$3:$BR2018),$BR$3:$BR$2000,CB$3:CB$2000,1,1))/_xlfn.XLOOKUP($BR67,$BR$3:$BR$2000,$BR$3:$BR$2000,1,1), 1)))</f>
        <v>195</v>
      </c>
      <c r="CE67">
        <f t="shared" si="44"/>
        <v>5.1305287337671759</v>
      </c>
      <c r="CF67" cm="1">
        <f t="array" ref="CF67">IFERROR(IF(OR(ISNA($A67),$AC67&lt;100,INDEX(International!C$3:C$2000,_xlfn.XMATCH(100,International!C$3:C$2000,1,1)+$BR67)=""),NA(),INDEX(International!C$3:C$2000,_xlfn.XMATCH(100,International!C$3:C$2000,1,1)+$BR67)), NA())</f>
        <v>15061</v>
      </c>
      <c r="CG67">
        <f t="shared" ref="CG67:CG98" si="75">IF(OR(ISNA($A67),$AC67&lt;100),NA(),($BR67*LOG(2)/LOG(CF67/100)))</f>
        <v>2.4880182043202455</v>
      </c>
      <c r="CH67">
        <f>IF(OR(ISNA($A67),$AC67&lt;100),NA(),IF($BR67=0,0,FLOOR((CF67-_xlfn.XLOOKUP(_xlfn.AGGREGATE(5,6,$BR$3:$BR2018),$BR$3:$BR$2000,CF$3:CF$2000,1,1))/_xlfn.XLOOKUP($BR67,$BR$3:$BR$2000,$BR$3:$BR$2000,1,1), 1)))</f>
        <v>828</v>
      </c>
      <c r="CI67">
        <f t="shared" si="45"/>
        <v>3.6592245914804256</v>
      </c>
      <c r="CJ67" cm="1">
        <f t="array" ref="CJ67">IFERROR(IF(OR(ISNA($A67),$AC67&lt;100,INDEX(International!F$3:F$2000,_xlfn.XMATCH(100,International!F$3:F$2000,1,1)+$BR67)=""),NA(),INDEX(International!F$3:F$2000,_xlfn.XMATCH(100,International!F$3:F$2000,1,1)+$BR67)), NA())</f>
        <v>9043</v>
      </c>
      <c r="CK67">
        <f t="shared" ref="CK67:CK98" si="76">IF(OR(ISNA($A67),$AC67&lt;100),NA(),IF(CJ67=100,0,($BR67*LOG(2)/LOG(CJ67/100))))</f>
        <v>2.7697721281894281</v>
      </c>
      <c r="CL67">
        <f>IF(OR(ISNA($A67),$AC67&lt;100),NA(),IF($BR67=0,0,FLOOR((CJ67-_xlfn.XLOOKUP(_xlfn.AGGREGATE(5,6,$BR$3:$BR2018),$BR$3:$BR$2000,CJ$3:CJ$2000,1,1))/_xlfn.XLOOKUP($BR67,$BR$3:$BR$2000,$BR$3:$BR$2000,1,1), 1)))</f>
        <v>496</v>
      </c>
      <c r="CM67">
        <f t="shared" si="46"/>
        <v>4.1499873485883123</v>
      </c>
      <c r="CN67" cm="1">
        <f t="array" ref="CN67">IFERROR(IF(OR(ISNA($A67),$AC67&lt;100,INDEX(International!I$3:I$2000,_xlfn.XMATCH(100,International!I$3:I$2000,1,1)+$BR67)=""),NA(),INDEX(International!I$3:I$2000,_xlfn.XMATCH(100,International!I$3:I$2000,1,1)+$BR67)), NA())</f>
        <v>2201</v>
      </c>
      <c r="CO67">
        <f t="shared" ref="CO67:CO98" si="77">IF(OR(ISNA($A67),$AC67&lt;100),NA(),IF(CN67=100,0,($BR67*LOG(2)/LOG(CN67/100))))</f>
        <v>4.0357954970245125</v>
      </c>
      <c r="CP67">
        <f>IF(OR(ISNA($A67),$AC67&lt;100),NA(),IF($BR67=0,0,FLOOR((CN67-_xlfn.XLOOKUP(_xlfn.AGGREGATE(5,6,$BR$3:$BR2018),$BR$3:$BR$2000,CN$3:CN$2000,1,1))/_xlfn.XLOOKUP($BR67,$BR$3:$BR$2000,$BR$3:$BR$2000,1,1), 1)))</f>
        <v>107</v>
      </c>
      <c r="CQ67">
        <f t="shared" si="47"/>
        <v>9.4918986513152319</v>
      </c>
      <c r="CR67" cm="1">
        <f t="array" ref="CR67">IFERROR(IF(OR(ISNA($A67),$AC67&lt;100,INDEX(International!L$3:L$2000,_xlfn.XMATCH(100,International!L$3:L$2000,1,1)+$BR67)=""),NA(),INDEX(International!L$3:L$2000,_xlfn.XMATCH(100,International!L$3:L$2000,1,1)+$BR67)), NA())</f>
        <v>25489</v>
      </c>
      <c r="CS67">
        <f t="shared" ref="CS67:CS98" si="78">IF(OR(ISNA($A67),$AC67&lt;100),NA(),IF(CR67=100,0,($BR67*LOG(2)/LOG(CR67/100))))</f>
        <v>2.2517645492536644</v>
      </c>
      <c r="CT67">
        <f>IF(OR(ISNA($A67),$AC67&lt;100),NA(),IF($BR67=0,0,FLOOR((CR67-_xlfn.XLOOKUP(_xlfn.AGGREGATE(5,6,$BR$3:$BR2018),$BR$3:$BR$2000,CR$3:CR$2000,1,1))/_xlfn.XLOOKUP($BR67,$BR$3:$BR$2000,$BR$3:$BR$2000,1,1), 1)))</f>
        <v>1409</v>
      </c>
      <c r="CU67">
        <f t="shared" si="48"/>
        <v>2.4021015380031354</v>
      </c>
      <c r="CV67" cm="1">
        <f t="array" ref="CV67">IFERROR(IF(OR(ISNA($A67),$AC67&lt;100,INDEX(International!O$3:O$2000,_xlfn.XMATCH(100,International!O$3:O$2000,1,1)+$BR67)=""),NA(),INDEX(International!O$3:O$2000,_xlfn.XMATCH(100,International!O$3:O$2000,1,1)+$BR67)), NA())</f>
        <v>4269</v>
      </c>
      <c r="CW67">
        <f t="shared" ref="CW67:CW98" si="79">IF(OR(ISNA($A67),$AC67&lt;100),NA(),IF(CV67=100,0,($BR67*LOG(2)/LOG(CV67/100))))</f>
        <v>3.3235925866645148</v>
      </c>
      <c r="CX67">
        <f>IF(OR(ISNA($A67),$AC67&lt;100),NA(),IF($BR67=0,0,FLOOR((CV67-_xlfn.XLOOKUP(_xlfn.AGGREGATE(5,6,$BR$3:$BR2018),$BR$3:$BR$2000,CV$3:CV$2000,1,1))/_xlfn.XLOOKUP($BR67,$BR$3:$BR$2000,$BR$3:$BR$2000,1,1), 1)))</f>
        <v>231</v>
      </c>
      <c r="CY67">
        <f t="shared" si="49"/>
        <v>5.2713947445652263</v>
      </c>
      <c r="CZ67" cm="1">
        <f t="array" ref="CZ67">IFERROR(IF(OR(ISNA($A67),$AC67&lt;100,INDEX(International!R$3:R$2000,_xlfn.XMATCH(100,International!R$3:R$2000,1,1)+$BR67)=""),NA(),INDEX(International!R$3:R$2000,_xlfn.XMATCH(100,International!R$3:R$2000,1,1)+$BR67)), NA())</f>
        <v>313</v>
      </c>
      <c r="DA67">
        <f t="shared" ref="DA67:DA98" si="80">IF(OR(ISNA($A67),$AC67&lt;100),NA(),IF(CZ67=100,0,($BR67*LOG(2)/LOG(CZ67/100))))</f>
        <v>10.934520912457748</v>
      </c>
      <c r="DB67">
        <f>IF(OR(ISNA($A67),$AC67&lt;100),NA(),IF($BR67=0,0,FLOOR((CZ67-_xlfn.XLOOKUP(_xlfn.AGGREGATE(5,6,$BR$3:$BR2018),$BR$3:$BR$2000,CZ$3:CZ$2000,1,1))/_xlfn.XLOOKUP($BR67,$BR$3:$BR$2000,$BR$3:$BR$2000,1,1), 1)))</f>
        <v>11</v>
      </c>
      <c r="DC67">
        <f t="shared" si="50"/>
        <v>4.2600975021385628</v>
      </c>
      <c r="DD67" cm="1">
        <f t="array" ref="DD67">IFERROR(IF(OR(ISNA($A67),$AC67&lt;100,INDEX(International!U$3:U$2000,_xlfn.XMATCH(100,International!U$3:U$2000,1,1)+$BR67)=""),NA(),INDEX(International!U$3:U$2000,_xlfn.XMATCH(100,International!U$3:U$2000,1,1)+$BR67)), NA())</f>
        <v>7478</v>
      </c>
      <c r="DE67">
        <f t="shared" ref="DE67:DE98" si="81">IF(OR(ISNA($A67),$AC67&lt;100),NA(),IF(DD67=100,0,($BR67*LOG(2)/LOG(DD67/100))))</f>
        <v>2.891761108865484</v>
      </c>
      <c r="DF67">
        <f>IF(OR(ISNA($A67),$AC67&lt;100),NA(),IF($BR67=0,0,FLOOR((DD67-_xlfn.XLOOKUP(_xlfn.AGGREGATE(5,6,$BR$3:$BR2018),$BR$3:$BR$2000,DD$3:DD$2000,1,1))/_xlfn.XLOOKUP($BR67,$BR$3:$BR$2000,$BR$3:$BR$2000,1,1), 1)))</f>
        <v>409</v>
      </c>
      <c r="DG67">
        <f t="shared" si="51"/>
        <v>31.25796636936176</v>
      </c>
      <c r="DH67" cm="1">
        <f t="array" ref="DH67">IFERROR(IF(OR(ISNA($A67),$AC67&lt;100,INDEX(International!X$3:X$2000,_xlfn.XMATCH(100,International!X$3:X$2000,1,1)+$BR67)=""),NA(),INDEX(International!X$3:X$2000,_xlfn.XMATCH(100,International!X$3:X$2000,1,1)+$BR67)), NA())</f>
        <v>6650</v>
      </c>
      <c r="DI67">
        <f t="shared" ref="DI67:DI98" si="82">IF(OR(ISNA($A67),$AC67&lt;100),NA(),IF(DH67=100,0,($BR67*LOG(2)/LOG(DH67/100))))</f>
        <v>2.9726111360997414</v>
      </c>
      <c r="DJ67">
        <f>IF(OR(ISNA($A67),$AC67&lt;100),NA(),IF($BR67=0,0,FLOOR((DH67-_xlfn.XLOOKUP(_xlfn.AGGREGATE(5,6,$BR$3:$BR2018),$BR$3:$BR$2000,DH$3:DH$2000,1,1))/_xlfn.XLOOKUP($BR67,$BR$3:$BR$2000,$BR$3:$BR$2000,1,1), 1)))</f>
        <v>363</v>
      </c>
      <c r="DK67">
        <f t="shared" si="52"/>
        <v>4.4110843890481037</v>
      </c>
      <c r="DL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66+1,DL66+1,NA())))</f>
        <v>#N/A</v>
      </c>
      <c r="DM67" t="e" cm="1">
        <f t="array" ref="DM67">IFERROR(IF(ISNA($A67),NA(),INDEX(B$3:B$2000,_xlfn.XMATCH(Configuration!$B$12,B$3:B$2000,1,1)+$DL67)-0), NA())</f>
        <v>#N/A</v>
      </c>
      <c r="DN67" t="e" cm="1">
        <f t="array" ref="DN67">IFERROR(IF(ISNA($A67),NA(),INDEX(E$3:E$2000,_xlfn.XMATCH(Configuration!$B$12,E$3:E$2000,1,1)+$DL67)-0), NA())</f>
        <v>#N/A</v>
      </c>
      <c r="DO67" t="e" cm="1">
        <f t="array" ref="DO67">IFERROR(IF(ISNA($A67),NA(),INDEX(H$3:H$2000,_xlfn.XMATCH(Configuration!$B$12,H$3:H$2000,1,1)+$DL67)-0), NA())</f>
        <v>#N/A</v>
      </c>
      <c r="DP67" t="e" cm="1">
        <f t="array" ref="DP67">IFERROR(IF(ISNA($A67),NA(),INDEX(K$3:K$2000,_xlfn.XMATCH(Configuration!$B$12,K$3:K$2000,1,1)+$DL67)-0), NA())</f>
        <v>#N/A</v>
      </c>
      <c r="DQ67" t="e" cm="1">
        <f t="array" ref="DQ67">IFERROR(IF(ISNA($A67),NA(),INDEX(N$3:N$2000,_xlfn.XMATCH(Configuration!$B$12,N$3:N$2000,1,1)+$DL67)-0), NA())</f>
        <v>#N/A</v>
      </c>
      <c r="DR67" t="e" cm="1">
        <f t="array" ref="DR67">IFERROR(IF(ISNA($A67),NA(),INDEX(Q$3:Q$2000,_xlfn.XMATCH(Configuration!$B$12,Q$3:Q$2000,1,1)+$DL67)-0), NA())</f>
        <v>#N/A</v>
      </c>
      <c r="DS67" t="e" cm="1">
        <f t="array" ref="DS67">IFERROR(IF(ISNA($A67),NA(),INDEX(T$3:T$2000,_xlfn.XMATCH(Configuration!$B$12,T$3:T$2000,1,1)+$DL67)-0), NA())</f>
        <v>#N/A</v>
      </c>
      <c r="DT67" t="e" cm="1">
        <f t="array" ref="DT67">IFERROR(IF(ISNA($A67),NA(),INDEX(W$3:W$2000,_xlfn.XMATCH(Configuration!$B$12,W$3:W$2000,1,1)+$DL67)-0), NA())</f>
        <v>#N/A</v>
      </c>
    </row>
    <row r="68" spans="1:124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3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28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83">IF(_xlfn.IFNA($A68,"")="","",Z68+IF(ROW()&gt;4,AC67,0))</f>
        <v>3984</v>
      </c>
      <c r="AD68">
        <f t="shared" ref="AD68:AD100" si="84">IF(_xlfn.IFNA($A68,"")="","",AA68+IF(ROW()&gt;4,AD67,0))</f>
        <v>249</v>
      </c>
      <c r="AE68">
        <f t="shared" ref="AE68:AE100" si="85">IF(_xlfn.IFNA($A68,"")="","",AB68+IF(ROW()&gt;4,AE67,0))</f>
        <v>17</v>
      </c>
      <c r="AF68" s="5">
        <f t="shared" ref="AF68:AF100" si="86">IF(OR(_xlfn.IFNA($A68,"")="",ROW()&lt;=3),"",IF(Z67=0,0,Z68/Z67))</f>
        <v>0.74782608695652175</v>
      </c>
      <c r="AG68">
        <f t="shared" ref="AG68:AG100" si="87">IF(_xlfn.IFNA($A68,"")="","",AC68-AD68-AE68)</f>
        <v>3718</v>
      </c>
      <c r="AH68">
        <f t="shared" ref="AH68:AH100" si="88">IF(_xlfn.IFNA($A68,"")="","",AC68-E68)</f>
        <v>2193</v>
      </c>
      <c r="AI68">
        <f t="shared" ref="AI68:AI100" si="89">IF(_xlfn.IFNA($A68,"")="","",AD68-F68)</f>
        <v>245</v>
      </c>
      <c r="AJ68">
        <f t="shared" ref="AJ68:AJ100" si="90">IF(_xlfn.IFNA($A68,"")="","",AE68-G68)</f>
        <v>9</v>
      </c>
      <c r="AK68">
        <f t="shared" ref="AK68:AK100" si="91">IF(_xlfn.IFNA($A68,"")="","",AH68-AI68-AJ68)</f>
        <v>1939</v>
      </c>
      <c r="AL68" s="2">
        <f t="shared" ref="AL68:AL100" si="92">IF(_xlfn.IFNA($A68,"")="","",IF($AD68+$AE68=0,"",AE68/($AD68+$AE68)))</f>
        <v>6.3909774436090222E-2</v>
      </c>
      <c r="AM68" s="2">
        <f t="shared" ref="AM68:AM100" si="93">IF(_xlfn.IFNA($A68,"")="","",IF($AD68+$AE68=0,"",AD68/($AD68+$AE68)))</f>
        <v>0.93609022556390975</v>
      </c>
      <c r="AN68" s="2">
        <f t="shared" ref="AN68:AN100" si="94">IF(_xlfn.IFNA($A68,"")="","",IF($AC68=0,0,B68/$AC68))</f>
        <v>1.9327309236947792E-2</v>
      </c>
      <c r="AO68" s="2">
        <f t="shared" ref="AO68:AO100" si="95">IF(_xlfn.IFNA($A68,"")="","",IF($AC68=0,0,E68/$AC68))</f>
        <v>0.44954819277108432</v>
      </c>
      <c r="AP68" s="2">
        <f t="shared" ref="AP68:AP100" si="96">IF(_xlfn.IFNA($A68,"")="","",IF($AC68=0,0,H68/$AC68))</f>
        <v>3.7650602409638554E-3</v>
      </c>
      <c r="AQ68" s="2">
        <f t="shared" ref="AQ68:AQ100" si="97">IF(_xlfn.IFNA($A68,"")="","",IF($AC68=0,0,K68/$AC68))</f>
        <v>7.5050200803212855E-2</v>
      </c>
      <c r="AR68" s="2">
        <f t="shared" ref="AR68:AR100" si="98">IF(_xlfn.IFNA($A68,"")="","",IF($AC68=0,0,N68/$AC68))</f>
        <v>0.1646586345381526</v>
      </c>
      <c r="AS68" s="2">
        <f t="shared" ref="AS68:AS100" si="99">IF(_xlfn.IFNA($A68,"")="","",IF($AC68=0,0,Q68/$AC68))</f>
        <v>1.6566265060240965E-2</v>
      </c>
      <c r="AT68" s="2">
        <f t="shared" ref="AT68:AT100" si="100">IF(_xlfn.IFNA($A68,"")="","",IF($AC68=0,0,T68/$AC68))</f>
        <v>7.8062248995983935E-2</v>
      </c>
      <c r="AU68" s="2">
        <f t="shared" ref="AU68:AU100" si="101">IF(_xlfn.IFNA($A68,"")="","",IF($AC68=0,0,W68/AC68))</f>
        <v>0.19302208835341367</v>
      </c>
      <c r="AV68" s="3">
        <f t="shared" ref="AV68:AV100" ca="1" si="102">IF(_xlfn.IFNA($A68,"")="","",AVERAGE(INDIRECT("Z"&amp;MAX(ROW()-6,3)&amp;":Z"&amp;ROW())))</f>
        <v>375.71428571428572</v>
      </c>
      <c r="AW68" s="2">
        <f t="shared" ref="AW68:AW100" si="103">IF(OR(ROW()&lt;=3,_xlfn.IFNA($A68,"")=""),"",IF(AC67=0,1,Z68/AC67))</f>
        <v>9.4505494505494503E-2</v>
      </c>
      <c r="AX68" s="2">
        <f t="shared" ref="AX68:AX100" si="104">IF(OR(ROW()&lt;=3,_xlfn.IFNA($A68,"")=""),"",IF(Z67=0,0,(Z68-Z67)/Z67))</f>
        <v>-0.25217391304347825</v>
      </c>
      <c r="AY68" t="e">
        <f t="shared" ref="AY68:AY100" si="105">IF(OR(_xlfn.IFNA($A68,"")="",AC68=0),"",_xlfn.XLOOKUP(AC68*2,AC$3:AC$2000,A$3:A$2000,NA(),1,1)-A68)</f>
        <v>#N/A</v>
      </c>
      <c r="AZ68">
        <f t="shared" ref="AZ68:AZ100" si="106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>
        <f>IF(OR(_xlfn.IFNA($A68,"")="", ROW()&lt;=3,MAX(International!$I$3:$I$2000)&lt;$AC68),"",$A68-_xlfn.XLOOKUP($AC68,International!$I$3:$I$2000,International!$A$3:$A$2000,NA(),1,1))</f>
        <v>-6</v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107">IF(OR(ISNA(A68),AC68&lt;100),NA(),A68-(_xlfn.XLOOKUP(100, AC$3:AC$2000,A$3:A$2000,NA(),1,1)))</f>
        <v>19</v>
      </c>
      <c r="BS68" t="e">
        <f t="shared" si="68"/>
        <v>#N/A</v>
      </c>
      <c r="BT68">
        <f t="shared" si="69"/>
        <v>72406</v>
      </c>
      <c r="BU68">
        <f t="shared" si="70"/>
        <v>8062</v>
      </c>
      <c r="BV68">
        <f t="shared" si="71"/>
        <v>2690</v>
      </c>
      <c r="BW68">
        <f t="shared" si="72"/>
        <v>1392</v>
      </c>
      <c r="BX68">
        <f t="shared" ref="BX68:BX100" si="108">IFERROR(IF(OR(ISNA($A68),$AC68&lt;100),NA(),IF(FLOOR((2^(($BR68+12*LOG(10)/LOG(2))/6)),2)&gt; _xlfn.AGGREGATE(4,6,$CB$3:$DH$2000)+2000,NA(),FLOOR((2^(($BR68+12*LOG(10)/LOG(2))/6)),2))), NA())</f>
        <v>896</v>
      </c>
      <c r="BY68">
        <f t="shared" ref="BY68:BY100" si="109">IFERROR(IF(OR(ISNA($A68),$AC68&lt;100),NA(),IF(FLOOR((2^(($BR68+14*LOG(10)/LOG(2))/7)),2)&gt; _xlfn.AGGREGATE(4,6,$CB$3:$DH$2000)+2000,NA(),FLOOR((2^(($BR68+14*LOG(10)/LOG(2))/7)),2))), NA())</f>
        <v>656</v>
      </c>
      <c r="BZ68">
        <f t="shared" ref="BZ68:BZ100" si="110">IFERROR(IF(OR(ISNA($A68),$AC68&lt;100),NA(),IF(FLOOR((2^(($BR68+2*_xlfn.XLOOKUP(_xlfn.AGGREGATE(4,6,$BR$3:$BR$2000),$BR$3:$BR$2000,$CC$3:$CC$2000,1,1)*LOG(10)/LOG(2))/_xlfn.XLOOKUP(_xlfn.AGGREGATE(4,6,$BR$3:$BR$2000),$BR$3:$BR$2000,$CC$3:$CC$2000,1,1))),2)&gt; _xlfn.AGGREGATE(4,6,$CB$3:$DH$2000)+2000,NA(),FLOOR((2^(($BR68+2*_xlfn.XLOOKUP(_xlfn.AGGREGATE(4,6,$BR$3:$BR$2000),$BR$3:$BR$2000,$CC$3:$CC$2000,1,1)*LOG(10)/LOG(2))/_xlfn.XLOOKUP(_xlfn.AGGREGATE(4,6,$BR$3:$BR$2000),$BR$3:$BR$2000,$CC$3:$CC$2000,1,1))),2))), NA())</f>
        <v>850</v>
      </c>
      <c r="CA68">
        <f t="shared" ref="CA68:CA100" si="111">IF(OR(ISNA($A68),$AC68&lt;100),NA(),FLOOR(_xlfn.XLOOKUP(_xlfn.AGGREGATE(5,6,$BR$3:$BR$2000),$BR$3:$BR$2000,$CB$3:$CB$2000,1,1)+(_xlfn.XLOOKUP(_xlfn.AGGREGATE(4,6,$BR$3:$BR$2000),$BR$3:$BR$2000,$CB$3:$CB$2000,1,1)-_xlfn.XLOOKUP(_xlfn.AGGREGATE(5,6,$BR$3:$BR$2000),$BR$3:$BR$2000,$CB$3:$CB$2000,1,1))/(_xlfn.XLOOKUP(_xlfn.AGGREGATE(4,6,$BR$3:$BR$2000),$BR$3:$BR$2000,$BR$3:$BR$2000,1,1))*BR68, 1))</f>
        <v>3382</v>
      </c>
      <c r="CB68">
        <f t="shared" si="73"/>
        <v>3984</v>
      </c>
      <c r="CC68">
        <f t="shared" si="74"/>
        <v>3.5740178921060775</v>
      </c>
      <c r="CD68">
        <f>IF(OR(ISNA($A68),$AC68&lt;100),NA(),IF($BR68=0,0,FLOOR((CB68-_xlfn.XLOOKUP(_xlfn.AGGREGATE(5,6,$BR$3:$BR2019),$BR$3:$BR$2000,CB$3:CB$2000,1,1))/_xlfn.XLOOKUP($BR68,$BR$3:$BR$2000,$BR$3:$BR$2000,1,1), 1)))</f>
        <v>203</v>
      </c>
      <c r="CE68">
        <f t="shared" ref="CE68:CE100" si="112">IF(OR(ISNA($A68),ISNA(CB68),$AC68&lt;100),NA(),IFERROR(LOG(2)/LOG(CB68/CB67), 0))</f>
        <v>7.6758225654245651</v>
      </c>
      <c r="CF68" cm="1">
        <f t="array" ref="CF68">IFERROR(IF(OR(ISNA($A68),$AC68&lt;100,INDEX(International!C$3:C$2000,_xlfn.XMATCH(100,International!C$3:C$2000,1,1)+$BR68)=""),NA(),INDEX(International!C$3:C$2000,_xlfn.XMATCH(100,International!C$3:C$2000,1,1)+$BR68)), NA())</f>
        <v>17660</v>
      </c>
      <c r="CG68">
        <f t="shared" si="75"/>
        <v>2.5454355105013247</v>
      </c>
      <c r="CH68">
        <f>IF(OR(ISNA($A68),$AC68&lt;100),NA(),IF($BR68=0,0,FLOOR((CF68-_xlfn.XLOOKUP(_xlfn.AGGREGATE(5,6,$BR$3:$BR2019),$BR$3:$BR$2000,CF$3:CF$2000,1,1))/_xlfn.XLOOKUP($BR68,$BR$3:$BR$2000,$BR$3:$BR$2000,1,1), 1)))</f>
        <v>921</v>
      </c>
      <c r="CI68">
        <f t="shared" ref="CI68:CI100" si="113">IF(OR(ISNA($A68),ISNA(CF68),$AC68&lt;100),NA(),IFERROR(LOG(2)/LOG(CF68/CF67), 0))</f>
        <v>4.3541153287671133</v>
      </c>
      <c r="CJ68" cm="1">
        <f t="array" ref="CJ68">IFERROR(IF(OR(ISNA($A68),$AC68&lt;100,INDEX(International!F$3:F$2000,_xlfn.XMATCH(100,International!F$3:F$2000,1,1)+$BR68)=""),NA(),INDEX(International!F$3:F$2000,_xlfn.XMATCH(100,International!F$3:F$2000,1,1)+$BR68)), NA())</f>
        <v>10871</v>
      </c>
      <c r="CK68">
        <f t="shared" si="76"/>
        <v>2.8088472226163703</v>
      </c>
      <c r="CL68">
        <f>IF(OR(ISNA($A68),$AC68&lt;100),NA(),IF($BR68=0,0,FLOOR((CJ68-_xlfn.XLOOKUP(_xlfn.AGGREGATE(5,6,$BR$3:$BR2019),$BR$3:$BR$2000,CJ$3:CJ$2000,1,1))/_xlfn.XLOOKUP($BR68,$BR$3:$BR$2000,$BR$3:$BR$2000,1,1), 1)))</f>
        <v>566</v>
      </c>
      <c r="CM68">
        <f t="shared" ref="CM68:CM100" si="114">IF(OR(ISNA($A68),ISNA(CJ68),$AC68&lt;100),NA(),IFERROR(LOG(2)/LOG(CJ68/CJ67), 0))</f>
        <v>3.7649002314478652</v>
      </c>
      <c r="CN68" cm="1">
        <f t="array" ref="CN68">IFERROR(IF(OR(ISNA($A68),$AC68&lt;100,INDEX(International!I$3:I$2000,_xlfn.XMATCH(100,International!I$3:I$2000,1,1)+$BR68)=""),NA(),INDEX(International!I$3:I$2000,_xlfn.XMATCH(100,International!I$3:I$2000,1,1)+$BR68)), NA())</f>
        <v>2395</v>
      </c>
      <c r="CO68">
        <f t="shared" si="77"/>
        <v>4.1467027021999527</v>
      </c>
      <c r="CP68">
        <f>IF(OR(ISNA($A68),$AC68&lt;100),NA(),IF($BR68=0,0,FLOOR((CN68-_xlfn.XLOOKUP(_xlfn.AGGREGATE(5,6,$BR$3:$BR2019),$BR$3:$BR$2000,CN$3:CN$2000,1,1))/_xlfn.XLOOKUP($BR68,$BR$3:$BR$2000,$BR$3:$BR$2000,1,1), 1)))</f>
        <v>112</v>
      </c>
      <c r="CQ68">
        <f t="shared" ref="CQ68:CQ100" si="115">IF(OR(ISNA($A68),ISNA(CN68),$AC68&lt;100),NA(),IFERROR(LOG(2)/LOG(CN68/CN67), 0))</f>
        <v>8.2056997775151519</v>
      </c>
      <c r="CR68" cm="1">
        <f t="array" ref="CR68">IFERROR(IF(OR(ISNA($A68),$AC68&lt;100,INDEX(International!L$3:L$2000,_xlfn.XMATCH(100,International!L$3:L$2000,1,1)+$BR68)=""),NA(),INDEX(International!L$3:L$2000,_xlfn.XMATCH(100,International!L$3:L$2000,1,1)+$BR68)), NA())</f>
        <v>33276</v>
      </c>
      <c r="CS68">
        <f t="shared" si="78"/>
        <v>2.2677528072116879</v>
      </c>
      <c r="CT68">
        <f>IF(OR(ISNA($A68),$AC68&lt;100),NA(),IF($BR68=0,0,FLOOR((CR68-_xlfn.XLOOKUP(_xlfn.AGGREGATE(5,6,$BR$3:$BR2019),$BR$3:$BR$2000,CR$3:CR$2000,1,1))/_xlfn.XLOOKUP($BR68,$BR$3:$BR$2000,$BR$3:$BR$2000,1,1), 1)))</f>
        <v>1745</v>
      </c>
      <c r="CU68">
        <f t="shared" ref="CU68:CU100" si="116">IF(OR(ISNA($A68),ISNA(CR68),$AC68&lt;100),NA(),IFERROR(LOG(2)/LOG(CR68/CR67), 0))</f>
        <v>2.6000550017570982</v>
      </c>
      <c r="CV68" cm="1">
        <f t="array" ref="CV68">IFERROR(IF(OR(ISNA($A68),$AC68&lt;100,INDEX(International!O$3:O$2000,_xlfn.XMATCH(100,International!O$3:O$2000,1,1)+$BR68)=""),NA(),INDEX(International!O$3:O$2000,_xlfn.XMATCH(100,International!O$3:O$2000,1,1)+$BR68)), NA())</f>
        <v>4937</v>
      </c>
      <c r="CW68">
        <f t="shared" si="79"/>
        <v>3.3774398897048972</v>
      </c>
      <c r="CX68">
        <f>IF(OR(ISNA($A68),$AC68&lt;100),NA(),IF($BR68=0,0,FLOOR((CV68-_xlfn.XLOOKUP(_xlfn.AGGREGATE(5,6,$BR$3:$BR2019),$BR$3:$BR$2000,CV$3:CV$2000,1,1))/_xlfn.XLOOKUP($BR68,$BR$3:$BR$2000,$BR$3:$BR$2000,1,1), 1)))</f>
        <v>254</v>
      </c>
      <c r="CY68">
        <f t="shared" ref="CY68:CY100" si="117">IF(OR(ISNA($A68),ISNA(CV68),$AC68&lt;100),NA(),IFERROR(LOG(2)/LOG(CV68/CV67), 0))</f>
        <v>4.7678877232585917</v>
      </c>
      <c r="CZ68" cm="1">
        <f t="array" ref="CZ68">IFERROR(IF(OR(ISNA($A68),$AC68&lt;100,INDEX(International!R$3:R$2000,_xlfn.XMATCH(100,International!R$3:R$2000,1,1)+$BR68)=""),NA(),INDEX(International!R$3:R$2000,_xlfn.XMATCH(100,International!R$3:R$2000,1,1)+$BR68)), NA())</f>
        <v>345</v>
      </c>
      <c r="DA68">
        <f t="shared" si="80"/>
        <v>10.634746832178561</v>
      </c>
      <c r="DB68">
        <f>IF(OR(ISNA($A68),$AC68&lt;100),NA(),IF($BR68=0,0,FLOOR((CZ68-_xlfn.XLOOKUP(_xlfn.AGGREGATE(5,6,$BR$3:$BR2019),$BR$3:$BR$2000,CZ$3:CZ$2000,1,1))/_xlfn.XLOOKUP($BR68,$BR$3:$BR$2000,$BR$3:$BR$2000,1,1), 1)))</f>
        <v>12</v>
      </c>
      <c r="DC68">
        <f t="shared" ref="DC68:DC100" si="118">IF(OR(ISNA($A68),ISNA(CZ68),$AC68&lt;100),NA(),IFERROR(LOG(2)/LOG(CZ68/CZ67), 0))</f>
        <v>7.1207976881466744</v>
      </c>
      <c r="DD68" cm="1">
        <f t="array" ref="DD68">IFERROR(IF(OR(ISNA($A68),$AC68&lt;100,INDEX(International!U$3:U$2000,_xlfn.XMATCH(100,International!U$3:U$2000,1,1)+$BR68)=""),NA(),INDEX(International!U$3:U$2000,_xlfn.XMATCH(100,International!U$3:U$2000,1,1)+$BR68)), NA())</f>
        <v>7513</v>
      </c>
      <c r="DE68">
        <f t="shared" si="81"/>
        <v>3.0491145609923143</v>
      </c>
      <c r="DF68">
        <f>IF(OR(ISNA($A68),$AC68&lt;100),NA(),IF($BR68=0,0,FLOOR((DD68-_xlfn.XLOOKUP(_xlfn.AGGREGATE(5,6,$BR$3:$BR2019),$BR$3:$BR$2000,DD$3:DD$2000,1,1))/_xlfn.XLOOKUP($BR68,$BR$3:$BR$2000,$BR$3:$BR$2000,1,1), 1)))</f>
        <v>389</v>
      </c>
      <c r="DG68">
        <f t="shared" ref="DG68:DG100" si="119">IF(OR(ISNA($A68),ISNA(DD68),$AC68&lt;100),NA(),IFERROR(LOG(2)/LOG(DD68/DD67), 0))</f>
        <v>148.44215004874033</v>
      </c>
      <c r="DH68" cm="1">
        <f t="array" ref="DH68">IFERROR(IF(OR(ISNA($A68),$AC68&lt;100,INDEX(International!X$3:X$2000,_xlfn.XMATCH(100,International!X$3:X$2000,1,1)+$BR68)=""),NA(),INDEX(International!X$3:X$2000,_xlfn.XMATCH(100,International!X$3:X$2000,1,1)+$BR68)), NA())</f>
        <v>8077</v>
      </c>
      <c r="DI68">
        <f t="shared" si="82"/>
        <v>2.9988568195393399</v>
      </c>
      <c r="DJ68">
        <f>IF(OR(ISNA($A68),$AC68&lt;100),NA(),IF($BR68=0,0,FLOOR((DH68-_xlfn.XLOOKUP(_xlfn.AGGREGATE(5,6,$BR$3:$BR2019),$BR$3:$BR$2000,DH$3:DH$2000,1,1))/_xlfn.XLOOKUP($BR68,$BR$3:$BR$2000,$BR$3:$BR$2000,1,1), 1)))</f>
        <v>419</v>
      </c>
      <c r="DK68">
        <f t="shared" ref="DK68:DK100" si="120">IF(OR(ISNA($A68),ISNA(DH68),$AC68&lt;100),NA(),IFERROR(LOG(2)/LOG(DH68/DH67), 0))</f>
        <v>3.565504755255879</v>
      </c>
      <c r="DL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67+1,DL67+1,NA())))</f>
        <v>#N/A</v>
      </c>
      <c r="DM68" t="e" cm="1">
        <f t="array" ref="DM68">IFERROR(IF(ISNA($A68),NA(),INDEX(B$3:B$2000,_xlfn.XMATCH(Configuration!$B$12,B$3:B$2000,1,1)+$DL68)-0), NA())</f>
        <v>#N/A</v>
      </c>
      <c r="DN68" t="e" cm="1">
        <f t="array" ref="DN68">IFERROR(IF(ISNA($A68),NA(),INDEX(E$3:E$2000,_xlfn.XMATCH(Configuration!$B$12,E$3:E$2000,1,1)+$DL68)-0), NA())</f>
        <v>#N/A</v>
      </c>
      <c r="DO68" t="e" cm="1">
        <f t="array" ref="DO68">IFERROR(IF(ISNA($A68),NA(),INDEX(H$3:H$2000,_xlfn.XMATCH(Configuration!$B$12,H$3:H$2000,1,1)+$DL68)-0), NA())</f>
        <v>#N/A</v>
      </c>
      <c r="DP68" t="e" cm="1">
        <f t="array" ref="DP68">IFERROR(IF(ISNA($A68),NA(),INDEX(K$3:K$2000,_xlfn.XMATCH(Configuration!$B$12,K$3:K$2000,1,1)+$DL68)-0), NA())</f>
        <v>#N/A</v>
      </c>
      <c r="DQ68" t="e" cm="1">
        <f t="array" ref="DQ68">IFERROR(IF(ISNA($A68),NA(),INDEX(N$3:N$2000,_xlfn.XMATCH(Configuration!$B$12,N$3:N$2000,1,1)+$DL68)-0), NA())</f>
        <v>#N/A</v>
      </c>
      <c r="DR68" t="e" cm="1">
        <f t="array" ref="DR68">IFERROR(IF(ISNA($A68),NA(),INDEX(Q$3:Q$2000,_xlfn.XMATCH(Configuration!$B$12,Q$3:Q$2000,1,1)+$DL68)-0), NA())</f>
        <v>#N/A</v>
      </c>
      <c r="DS68" t="e" cm="1">
        <f t="array" ref="DS68">IFERROR(IF(ISNA($A68),NA(),INDEX(T$3:T$2000,_xlfn.XMATCH(Configuration!$B$12,T$3:T$2000,1,1)+$DL68)-0), NA())</f>
        <v>#N/A</v>
      </c>
      <c r="DT68" t="e" cm="1">
        <f t="array" ref="DT68">IFERROR(IF(ISNA($A68),NA(),INDEX(W$3:W$2000,_xlfn.XMATCH(Configuration!$B$12,W$3:W$2000,1,1)+$DL68)-0), NA())</f>
        <v>#N/A</v>
      </c>
    </row>
    <row r="69" spans="1:124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3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41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68</v>
      </c>
      <c r="AB69">
        <f>IF(_xlfn.IFNA($A69,"")="","",Daily!E69+Daily!H69+Daily!K69+Daily!N69+Daily!Q69+Daily!T69+Daily!W69+Daily!Z69)</f>
        <v>2</v>
      </c>
      <c r="AC69">
        <f t="shared" si="83"/>
        <v>4252</v>
      </c>
      <c r="AD69">
        <f t="shared" si="84"/>
        <v>317</v>
      </c>
      <c r="AE69">
        <f t="shared" si="85"/>
        <v>19</v>
      </c>
      <c r="AF69" s="5">
        <f t="shared" si="86"/>
        <v>0.77906976744186052</v>
      </c>
      <c r="AG69">
        <f t="shared" si="87"/>
        <v>3916</v>
      </c>
      <c r="AH69">
        <f t="shared" si="88"/>
        <v>2334</v>
      </c>
      <c r="AI69">
        <f t="shared" si="89"/>
        <v>313</v>
      </c>
      <c r="AJ69">
        <f t="shared" si="90"/>
        <v>11</v>
      </c>
      <c r="AK69">
        <f t="shared" si="91"/>
        <v>2010</v>
      </c>
      <c r="AL69" s="2">
        <f t="shared" si="92"/>
        <v>5.6547619047619048E-2</v>
      </c>
      <c r="AM69" s="2">
        <f t="shared" si="93"/>
        <v>0.94345238095238093</v>
      </c>
      <c r="AN69" s="2">
        <f t="shared" si="94"/>
        <v>1.8344308560677328E-2</v>
      </c>
      <c r="AO69" s="2">
        <f t="shared" si="95"/>
        <v>0.45108184383819377</v>
      </c>
      <c r="AP69" s="2">
        <f t="shared" si="96"/>
        <v>3.9981185324553152E-3</v>
      </c>
      <c r="AQ69" s="2">
        <f t="shared" si="97"/>
        <v>7.173095014111007E-2</v>
      </c>
      <c r="AR69" s="2">
        <f t="shared" si="98"/>
        <v>0.16204139228598308</v>
      </c>
      <c r="AS69" s="2">
        <f t="shared" si="99"/>
        <v>1.6227657572906867E-2</v>
      </c>
      <c r="AT69" s="2">
        <f t="shared" si="100"/>
        <v>8.3490122295390407E-2</v>
      </c>
      <c r="AU69" s="2">
        <f t="shared" si="101"/>
        <v>0.19308560677328315</v>
      </c>
      <c r="AV69" s="3">
        <f t="shared" ca="1" si="102"/>
        <v>367.14285714285717</v>
      </c>
      <c r="AW69" s="2">
        <f t="shared" si="103"/>
        <v>6.7269076305220887E-2</v>
      </c>
      <c r="AX69" s="2">
        <f t="shared" si="104"/>
        <v>-0.22093023255813954</v>
      </c>
      <c r="AY69" t="e">
        <f t="shared" si="105"/>
        <v>#N/A</v>
      </c>
      <c r="AZ69">
        <f t="shared" si="106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>
        <f>IF(OR(_xlfn.IFNA($A69,"")="", ROW()&lt;=3,MAX(International!$I$3:$I$2000)&lt;$AC69),"",$A69-_xlfn.XLOOKUP($AC69,International!$I$3:$I$2000,International!$A$3:$A$2000,NA(),1,1))</f>
        <v>-6</v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>
        <f>IF(OR(_xlfn.IFNA($A69,"")="", ROW()&lt;=3,MAX(International!$S$3:$S$2000)&lt;$BA69),"",$A69-_xlfn.XLOOKUP($BA69,International!$S$3:$S$2000,International!$A$3:$A$2000,NA(),1,1))</f>
        <v>-2</v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107"/>
        <v>20</v>
      </c>
      <c r="BS69" t="e">
        <f t="shared" si="68"/>
        <v>#N/A</v>
      </c>
      <c r="BT69">
        <f t="shared" si="69"/>
        <v>102400</v>
      </c>
      <c r="BU69">
        <f t="shared" si="70"/>
        <v>10158</v>
      </c>
      <c r="BV69">
        <f t="shared" si="71"/>
        <v>3200</v>
      </c>
      <c r="BW69">
        <f t="shared" si="72"/>
        <v>1600</v>
      </c>
      <c r="BX69">
        <f t="shared" si="108"/>
        <v>1006</v>
      </c>
      <c r="BY69">
        <f t="shared" si="109"/>
        <v>724</v>
      </c>
      <c r="BZ69">
        <f t="shared" si="110"/>
        <v>952</v>
      </c>
      <c r="CA69">
        <f t="shared" si="111"/>
        <v>3554</v>
      </c>
      <c r="CB69">
        <f t="shared" si="73"/>
        <v>4252</v>
      </c>
      <c r="CC69">
        <f t="shared" si="74"/>
        <v>3.6968100485794291</v>
      </c>
      <c r="CD69">
        <f>IF(OR(ISNA($A69),$AC69&lt;100),NA(),IF($BR69=0,0,FLOOR((CB69-_xlfn.XLOOKUP(_xlfn.AGGREGATE(5,6,$BR$3:$BR2020),$BR$3:$BR$2000,CB$3:CB$2000,1,1))/_xlfn.XLOOKUP($BR69,$BR$3:$BR$2000,$BR$3:$BR$2000,1,1), 1)))</f>
        <v>206</v>
      </c>
      <c r="CE69">
        <f t="shared" si="112"/>
        <v>10.646911737817028</v>
      </c>
      <c r="CF69" cm="1">
        <f t="array" ref="CF69">IFERROR(IF(OR(ISNA($A69),$AC69&lt;100,INDEX(International!C$3:C$2000,_xlfn.XMATCH(100,International!C$3:C$2000,1,1)+$BR69)=""),NA(),INDEX(International!C$3:C$2000,_xlfn.XMATCH(100,International!C$3:C$2000,1,1)+$BR69)), NA())</f>
        <v>21157</v>
      </c>
      <c r="CG69">
        <f t="shared" si="75"/>
        <v>2.5889996923095473</v>
      </c>
      <c r="CH69">
        <f>IF(OR(ISNA($A69),$AC69&lt;100),NA(),IF($BR69=0,0,FLOOR((CF69-_xlfn.XLOOKUP(_xlfn.AGGREGATE(5,6,$BR$3:$BR2020),$BR$3:$BR$2000,CF$3:CF$2000,1,1))/_xlfn.XLOOKUP($BR69,$BR$3:$BR$2000,$BR$3:$BR$2000,1,1), 1)))</f>
        <v>1050</v>
      </c>
      <c r="CI69">
        <f t="shared" si="113"/>
        <v>3.8365664277897631</v>
      </c>
      <c r="CJ69" cm="1">
        <f t="array" ref="CJ69">IFERROR(IF(OR(ISNA($A69),$AC69&lt;100,INDEX(International!F$3:F$2000,_xlfn.XMATCH(100,International!F$3:F$2000,1,1)+$BR69)=""),NA(),INDEX(International!F$3:F$2000,_xlfn.XMATCH(100,International!F$3:F$2000,1,1)+$BR69)), NA())</f>
        <v>12612</v>
      </c>
      <c r="CK69">
        <f t="shared" si="76"/>
        <v>2.8658824619597878</v>
      </c>
      <c r="CL69">
        <f>IF(OR(ISNA($A69),$AC69&lt;100),NA(),IF($BR69=0,0,FLOOR((CJ69-_xlfn.XLOOKUP(_xlfn.AGGREGATE(5,6,$BR$3:$BR2020),$BR$3:$BR$2000,CJ$3:CJ$2000,1,1))/_xlfn.XLOOKUP($BR69,$BR$3:$BR$2000,$BR$3:$BR$2000,1,1), 1)))</f>
        <v>625</v>
      </c>
      <c r="CM69">
        <f t="shared" si="114"/>
        <v>4.6660851863818227</v>
      </c>
      <c r="CN69" cm="1">
        <f t="array" ref="CN69">IFERROR(IF(OR(ISNA($A69),$AC69&lt;100,INDEX(International!I$3:I$2000,_xlfn.XMATCH(100,International!I$3:I$2000,1,1)+$BR69)=""),NA(),INDEX(International!I$3:I$2000,_xlfn.XMATCH(100,International!I$3:I$2000,1,1)+$BR69)), NA())</f>
        <v>2577</v>
      </c>
      <c r="CO69">
        <f t="shared" si="77"/>
        <v>4.2665568674879468</v>
      </c>
      <c r="CP69">
        <f>IF(OR(ISNA($A69),$AC69&lt;100),NA(),IF($BR69=0,0,FLOOR((CN69-_xlfn.XLOOKUP(_xlfn.AGGREGATE(5,6,$BR$3:$BR2020),$BR$3:$BR$2000,CN$3:CN$2000,1,1))/_xlfn.XLOOKUP($BR69,$BR$3:$BR$2000,$BR$3:$BR$2000,1,1), 1)))</f>
        <v>115</v>
      </c>
      <c r="CQ69">
        <f t="shared" si="115"/>
        <v>9.463703180240886</v>
      </c>
      <c r="CR69" cm="1">
        <f t="array" ref="CR69">IFERROR(IF(OR(ISNA($A69),$AC69&lt;100,INDEX(International!L$3:L$2000,_xlfn.XMATCH(100,International!L$3:L$2000,1,1)+$BR69)=""),NA(),INDEX(International!L$3:L$2000,_xlfn.XMATCH(100,International!L$3:L$2000,1,1)+$BR69)), NA())</f>
        <v>43847</v>
      </c>
      <c r="CS69">
        <f t="shared" si="78"/>
        <v>2.2788557562627627</v>
      </c>
      <c r="CT69">
        <f>IF(OR(ISNA($A69),$AC69&lt;100),NA(),IF($BR69=0,0,FLOOR((CR69-_xlfn.XLOOKUP(_xlfn.AGGREGATE(5,6,$BR$3:$BR2020),$BR$3:$BR$2000,CR$3:CR$2000,1,1))/_xlfn.XLOOKUP($BR69,$BR$3:$BR$2000,$BR$3:$BR$2000,1,1), 1)))</f>
        <v>2186</v>
      </c>
      <c r="CU69">
        <f t="shared" si="116"/>
        <v>2.5125873400346932</v>
      </c>
      <c r="CV69" cm="1">
        <f t="array" ref="CV69">IFERROR(IF(OR(ISNA($A69),$AC69&lt;100,INDEX(International!O$3:O$2000,_xlfn.XMATCH(100,International!O$3:O$2000,1,1)+$BR69)=""),NA(),INDEX(International!O$3:O$2000,_xlfn.XMATCH(100,International!O$3:O$2000,1,1)+$BR69)), NA())</f>
        <v>6325</v>
      </c>
      <c r="CW69">
        <f t="shared" si="79"/>
        <v>3.3428082030026021</v>
      </c>
      <c r="CX69">
        <f>IF(OR(ISNA($A69),$AC69&lt;100),NA(),IF($BR69=0,0,FLOOR((CV69-_xlfn.XLOOKUP(_xlfn.AGGREGATE(5,6,$BR$3:$BR2020),$BR$3:$BR$2000,CV$3:CV$2000,1,1))/_xlfn.XLOOKUP($BR69,$BR$3:$BR$2000,$BR$3:$BR$2000,1,1), 1)))</f>
        <v>310</v>
      </c>
      <c r="CY69">
        <f t="shared" si="117"/>
        <v>2.7977440747694851</v>
      </c>
      <c r="CZ69" cm="1">
        <f t="array" ref="CZ69">IFERROR(IF(OR(ISNA($A69),$AC69&lt;100,INDEX(International!R$3:R$2000,_xlfn.XMATCH(100,International!R$3:R$2000,1,1)+$BR69)=""),NA(),INDEX(International!R$3:R$2000,_xlfn.XMATCH(100,International!R$3:R$2000,1,1)+$BR69)), NA())</f>
        <v>385</v>
      </c>
      <c r="DA69">
        <f t="shared" si="80"/>
        <v>10.283524769174475</v>
      </c>
      <c r="DB69">
        <f>IF(OR(ISNA($A69),$AC69&lt;100),NA(),IF($BR69=0,0,FLOOR((CZ69-_xlfn.XLOOKUP(_xlfn.AGGREGATE(5,6,$BR$3:$BR2020),$BR$3:$BR$2000,CZ$3:CZ$2000,1,1))/_xlfn.XLOOKUP($BR69,$BR$3:$BR$2000,$BR$3:$BR$2000,1,1), 1)))</f>
        <v>14</v>
      </c>
      <c r="DC69">
        <f t="shared" si="118"/>
        <v>6.318632835178243</v>
      </c>
      <c r="DD69" cm="1">
        <f t="array" ref="DD69">IFERROR(IF(OR(ISNA($A69),$AC69&lt;100,INDEX(International!U$3:U$2000,_xlfn.XMATCH(100,International!U$3:U$2000,1,1)+$BR69)=""),NA(),INDEX(International!U$3:U$2000,_xlfn.XMATCH(100,International!U$3:U$2000,1,1)+$BR69)), NA())</f>
        <v>7755</v>
      </c>
      <c r="DE69">
        <f t="shared" si="81"/>
        <v>3.186207607646558</v>
      </c>
      <c r="DF69">
        <f>IF(OR(ISNA($A69),$AC69&lt;100),NA(),IF($BR69=0,0,FLOOR((DD69-_xlfn.XLOOKUP(_xlfn.AGGREGATE(5,6,$BR$3:$BR2020),$BR$3:$BR$2000,DD$3:DD$2000,1,1))/_xlfn.XLOOKUP($BR69,$BR$3:$BR$2000,$BR$3:$BR$2000,1,1), 1)))</f>
        <v>382</v>
      </c>
      <c r="DG69">
        <f t="shared" si="119"/>
        <v>21.863811674528261</v>
      </c>
      <c r="DH69" cm="1">
        <f t="array" ref="DH69">IFERROR(IF(OR(ISNA($A69),$AC69&lt;100,INDEX(International!X$3:X$2000,_xlfn.XMATCH(100,International!X$3:X$2000,1,1)+$BR69)=""),NA(),INDEX(International!X$3:X$2000,_xlfn.XMATCH(100,International!X$3:X$2000,1,1)+$BR69)), NA())</f>
        <v>9529</v>
      </c>
      <c r="DI69">
        <f t="shared" si="82"/>
        <v>3.042170761304853</v>
      </c>
      <c r="DJ69">
        <f>IF(OR(ISNA($A69),$AC69&lt;100),NA(),IF($BR69=0,0,FLOOR((DH69-_xlfn.XLOOKUP(_xlfn.AGGREGATE(5,6,$BR$3:$BR2020),$BR$3:$BR$2000,DH$3:DH$2000,1,1))/_xlfn.XLOOKUP($BR69,$BR$3:$BR$2000,$BR$3:$BR$2000,1,1), 1)))</f>
        <v>470</v>
      </c>
      <c r="DK69">
        <f t="shared" si="120"/>
        <v>4.1927792574404368</v>
      </c>
      <c r="DL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68+1,DL68+1,NA())))</f>
        <v>#N/A</v>
      </c>
      <c r="DM69" t="e" cm="1">
        <f t="array" ref="DM69">IFERROR(IF(ISNA($A69),NA(),INDEX(B$3:B$2000,_xlfn.XMATCH(Configuration!$B$12,B$3:B$2000,1,1)+$DL69)-0), NA())</f>
        <v>#N/A</v>
      </c>
      <c r="DN69" t="e" cm="1">
        <f t="array" ref="DN69">IFERROR(IF(ISNA($A69),NA(),INDEX(E$3:E$2000,_xlfn.XMATCH(Configuration!$B$12,E$3:E$2000,1,1)+$DL69)-0), NA())</f>
        <v>#N/A</v>
      </c>
      <c r="DO69" t="e" cm="1">
        <f t="array" ref="DO69">IFERROR(IF(ISNA($A69),NA(),INDEX(H$3:H$2000,_xlfn.XMATCH(Configuration!$B$12,H$3:H$2000,1,1)+$DL69)-0), NA())</f>
        <v>#N/A</v>
      </c>
      <c r="DP69" t="e" cm="1">
        <f t="array" ref="DP69">IFERROR(IF(ISNA($A69),NA(),INDEX(K$3:K$2000,_xlfn.XMATCH(Configuration!$B$12,K$3:K$2000,1,1)+$DL69)-0), NA())</f>
        <v>#N/A</v>
      </c>
      <c r="DQ69" t="e" cm="1">
        <f t="array" ref="DQ69">IFERROR(IF(ISNA($A69),NA(),INDEX(N$3:N$2000,_xlfn.XMATCH(Configuration!$B$12,N$3:N$2000,1,1)+$DL69)-0), NA())</f>
        <v>#N/A</v>
      </c>
      <c r="DR69" t="e" cm="1">
        <f t="array" ref="DR69">IFERROR(IF(ISNA($A69),NA(),INDEX(Q$3:Q$2000,_xlfn.XMATCH(Configuration!$B$12,Q$3:Q$2000,1,1)+$DL69)-0), NA())</f>
        <v>#N/A</v>
      </c>
      <c r="DS69" t="e" cm="1">
        <f t="array" ref="DS69">IFERROR(IF(ISNA($A69),NA(),INDEX(T$3:T$2000,_xlfn.XMATCH(Configuration!$B$12,T$3:T$2000,1,1)+$DL69)-0), NA())</f>
        <v>#N/A</v>
      </c>
      <c r="DT69" t="e" cm="1">
        <f t="array" ref="DT69">IFERROR(IF(ISNA($A69),NA(),INDEX(W$3:W$2000,_xlfn.XMATCH(Configuration!$B$12,W$3:W$2000,1,1)+$DL69)-0), NA())</f>
        <v>#N/A</v>
      </c>
    </row>
    <row r="70" spans="1:124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3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3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48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51</v>
      </c>
      <c r="AB70">
        <f>IF(_xlfn.IFNA($A70,"")="","",Daily!E70+Daily!H70+Daily!K70+Daily!N70+Daily!Q70+Daily!T70+Daily!W70+Daily!Z70)</f>
        <v>1</v>
      </c>
      <c r="AC70">
        <f t="shared" si="83"/>
        <v>4561</v>
      </c>
      <c r="AD70">
        <f t="shared" si="84"/>
        <v>368</v>
      </c>
      <c r="AE70">
        <f t="shared" si="85"/>
        <v>20</v>
      </c>
      <c r="AF70" s="5">
        <f t="shared" si="86"/>
        <v>1.1529850746268657</v>
      </c>
      <c r="AG70">
        <f t="shared" si="87"/>
        <v>4173</v>
      </c>
      <c r="AH70">
        <f t="shared" si="88"/>
        <v>2529</v>
      </c>
      <c r="AI70">
        <f t="shared" si="89"/>
        <v>364</v>
      </c>
      <c r="AJ70">
        <f t="shared" si="90"/>
        <v>12</v>
      </c>
      <c r="AK70">
        <f t="shared" si="91"/>
        <v>2153</v>
      </c>
      <c r="AL70" s="2">
        <f t="shared" si="92"/>
        <v>5.1546391752577317E-2</v>
      </c>
      <c r="AM70" s="2">
        <f t="shared" si="93"/>
        <v>0.94845360824742264</v>
      </c>
      <c r="AN70" s="2">
        <f t="shared" si="94"/>
        <v>1.7540013155009866E-2</v>
      </c>
      <c r="AO70" s="2">
        <f t="shared" si="95"/>
        <v>0.44551633413725061</v>
      </c>
      <c r="AP70" s="2">
        <f t="shared" si="96"/>
        <v>4.1657531243148435E-3</v>
      </c>
      <c r="AQ70" s="2">
        <f t="shared" si="97"/>
        <v>7.3887305415479068E-2</v>
      </c>
      <c r="AR70" s="2">
        <f t="shared" si="98"/>
        <v>0.16290287217715413</v>
      </c>
      <c r="AS70" s="2">
        <f t="shared" si="99"/>
        <v>1.512826134619601E-2</v>
      </c>
      <c r="AT70" s="2">
        <f t="shared" si="100"/>
        <v>7.980705985529489E-2</v>
      </c>
      <c r="AU70" s="2">
        <f t="shared" si="101"/>
        <v>0.20105240078930059</v>
      </c>
      <c r="AV70" s="3">
        <f t="shared" ca="1" si="102"/>
        <v>357.42857142857144</v>
      </c>
      <c r="AW70" s="2">
        <f t="shared" si="103"/>
        <v>7.2671683913452495E-2</v>
      </c>
      <c r="AX70" s="2">
        <f t="shared" si="104"/>
        <v>0.15298507462686567</v>
      </c>
      <c r="AY70" t="e">
        <f t="shared" si="105"/>
        <v>#N/A</v>
      </c>
      <c r="AZ70">
        <f t="shared" si="106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>
        <f>IF(OR(_xlfn.IFNA($A70,"")="", ROW()&lt;=3,MAX(International!$I$3:$I$2000)&lt;$AC70),"",$A70-_xlfn.XLOOKUP($AC70,International!$I$3:$I$2000,International!$A$3:$A$2000,NA(),1,1))</f>
        <v>-6</v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>
        <f>IF(OR(_xlfn.IFNA($A70,"")="", ROW()&lt;=3,MAX(International!$S$3:$S$2000)&lt;$BA70),"",$A70-_xlfn.XLOOKUP($BA70,International!$S$3:$S$2000,International!$A$3:$A$2000,NA(),1,1))</f>
        <v>-2</v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107"/>
        <v>21</v>
      </c>
      <c r="BS70" t="e">
        <f t="shared" si="68"/>
        <v>#N/A</v>
      </c>
      <c r="BT70">
        <f t="shared" si="69"/>
        <v>144814</v>
      </c>
      <c r="BU70">
        <f t="shared" si="70"/>
        <v>12800</v>
      </c>
      <c r="BV70">
        <f t="shared" si="71"/>
        <v>3804</v>
      </c>
      <c r="BW70">
        <f t="shared" si="72"/>
        <v>1836</v>
      </c>
      <c r="BX70">
        <f t="shared" si="108"/>
        <v>1130</v>
      </c>
      <c r="BY70">
        <f t="shared" si="109"/>
        <v>800</v>
      </c>
      <c r="BZ70">
        <f t="shared" si="110"/>
        <v>1066</v>
      </c>
      <c r="CA70">
        <f t="shared" si="111"/>
        <v>3726</v>
      </c>
      <c r="CB70">
        <f t="shared" si="73"/>
        <v>4561</v>
      </c>
      <c r="CC70">
        <f t="shared" si="74"/>
        <v>3.810368301133789</v>
      </c>
      <c r="CD70">
        <f>IF(OR(ISNA($A70),$AC70&lt;100),NA(),IF($BR70=0,0,FLOOR((CB70-_xlfn.XLOOKUP(_xlfn.AGGREGATE(5,6,$BR$3:$BR2021),$BR$3:$BR$2000,CB$3:CB$2000,1,1))/_xlfn.XLOOKUP($BR70,$BR$3:$BR$2000,$BR$3:$BR$2000,1,1), 1)))</f>
        <v>211</v>
      </c>
      <c r="CE70">
        <f t="shared" si="112"/>
        <v>9.8805858746028132</v>
      </c>
      <c r="CF70" cm="1">
        <f t="array" ref="CF70">IFERROR(IF(OR(ISNA($A70),$AC70&lt;100,INDEX(International!C$3:C$2000,_xlfn.XMATCH(100,International!C$3:C$2000,1,1)+$BR70)=""),NA(),INDEX(International!C$3:C$2000,_xlfn.XMATCH(100,International!C$3:C$2000,1,1)+$BR70)), NA())</f>
        <v>24747</v>
      </c>
      <c r="CG70">
        <f t="shared" si="75"/>
        <v>2.6411407266499203</v>
      </c>
      <c r="CH70">
        <f>IF(OR(ISNA($A70),$AC70&lt;100),NA(),IF($BR70=0,0,FLOOR((CF70-_xlfn.XLOOKUP(_xlfn.AGGREGATE(5,6,$BR$3:$BR2021),$BR$3:$BR$2000,CF$3:CF$2000,1,1))/_xlfn.XLOOKUP($BR70,$BR$3:$BR$2000,$BR$3:$BR$2000,1,1), 1)))</f>
        <v>1171</v>
      </c>
      <c r="CI70">
        <f t="shared" si="113"/>
        <v>4.4224585279648156</v>
      </c>
      <c r="CJ70" cm="1">
        <f t="array" ref="CJ70">IFERROR(IF(OR(ISNA($A70),$AC70&lt;100,INDEX(International!F$3:F$2000,_xlfn.XMATCH(100,International!F$3:F$2000,1,1)+$BR70)=""),NA(),INDEX(International!F$3:F$2000,_xlfn.XMATCH(100,International!F$3:F$2000,1,1)+$BR70)), NA())</f>
        <v>14282</v>
      </c>
      <c r="CK70">
        <f t="shared" si="76"/>
        <v>2.9337581659415668</v>
      </c>
      <c r="CL70">
        <f>IF(OR(ISNA($A70),$AC70&lt;100),NA(),IF($BR70=0,0,FLOOR((CJ70-_xlfn.XLOOKUP(_xlfn.AGGREGATE(5,6,$BR$3:$BR2021),$BR$3:$BR$2000,CJ$3:CJ$2000,1,1))/_xlfn.XLOOKUP($BR70,$BR$3:$BR$2000,$BR$3:$BR$2000,1,1), 1)))</f>
        <v>675</v>
      </c>
      <c r="CM70">
        <f t="shared" si="114"/>
        <v>5.5741065471339564</v>
      </c>
      <c r="CN70" cm="1">
        <f t="array" ref="CN70">IFERROR(IF(OR(ISNA($A70),$AC70&lt;100,INDEX(International!I$3:I$2000,_xlfn.XMATCH(100,International!I$3:I$2000,1,1)+$BR70)=""),NA(),INDEX(International!I$3:I$2000,_xlfn.XMATCH(100,International!I$3:I$2000,1,1)+$BR70)), NA())</f>
        <v>2860</v>
      </c>
      <c r="CO70">
        <f t="shared" si="77"/>
        <v>4.3406875504789184</v>
      </c>
      <c r="CP70">
        <f>IF(OR(ISNA($A70),$AC70&lt;100),NA(),IF($BR70=0,0,FLOOR((CN70-_xlfn.XLOOKUP(_xlfn.AGGREGATE(5,6,$BR$3:$BR2021),$BR$3:$BR$2000,CN$3:CN$2000,1,1))/_xlfn.XLOOKUP($BR70,$BR$3:$BR$2000,$BR$3:$BR$2000,1,1), 1)))</f>
        <v>123</v>
      </c>
      <c r="CQ70">
        <f t="shared" si="115"/>
        <v>6.6523592245350098</v>
      </c>
      <c r="CR70" cm="1">
        <f t="array" ref="CR70">IFERROR(IF(OR(ISNA($A70),$AC70&lt;100,INDEX(International!L$3:L$2000,_xlfn.XMATCH(100,International!L$3:L$2000,1,1)+$BR70)=""),NA(),INDEX(International!L$3:L$2000,_xlfn.XMATCH(100,International!L$3:L$2000,1,1)+$BR70)), NA())</f>
        <v>53740</v>
      </c>
      <c r="CS70">
        <f t="shared" si="78"/>
        <v>2.3153628985961707</v>
      </c>
      <c r="CT70">
        <f>IF(OR(ISNA($A70),$AC70&lt;100),NA(),IF($BR70=0,0,FLOOR((CR70-_xlfn.XLOOKUP(_xlfn.AGGREGATE(5,6,$BR$3:$BR2021),$BR$3:$BR$2000,CR$3:CR$2000,1,1))/_xlfn.XLOOKUP($BR70,$BR$3:$BR$2000,$BR$3:$BR$2000,1,1), 1)))</f>
        <v>2553</v>
      </c>
      <c r="CU70">
        <f t="shared" si="116"/>
        <v>3.4069439446232246</v>
      </c>
      <c r="CV70" cm="1">
        <f t="array" ref="CV70">IFERROR(IF(OR(ISNA($A70),$AC70&lt;100,INDEX(International!O$3:O$2000,_xlfn.XMATCH(100,International!O$3:O$2000,1,1)+$BR70)=""),NA(),INDEX(International!O$3:O$2000,_xlfn.XMATCH(100,International!O$3:O$2000,1,1)+$BR70)), NA())</f>
        <v>7284</v>
      </c>
      <c r="CW70">
        <f t="shared" si="79"/>
        <v>3.3944007487093009</v>
      </c>
      <c r="CX70">
        <f>IF(OR(ISNA($A70),$AC70&lt;100),NA(),IF($BR70=0,0,FLOOR((CV70-_xlfn.XLOOKUP(_xlfn.AGGREGATE(5,6,$BR$3:$BR2021),$BR$3:$BR$2000,CV$3:CV$2000,1,1))/_xlfn.XLOOKUP($BR70,$BR$3:$BR$2000,$BR$3:$BR$2000,1,1), 1)))</f>
        <v>341</v>
      </c>
      <c r="CY70">
        <f t="shared" si="117"/>
        <v>4.9100131455128206</v>
      </c>
      <c r="CZ70" cm="1">
        <f t="array" ref="CZ70">IFERROR(IF(OR(ISNA($A70),$AC70&lt;100,INDEX(International!R$3:R$2000,_xlfn.XMATCH(100,International!R$3:R$2000,1,1)+$BR70)=""),NA(),INDEX(International!R$3:R$2000,_xlfn.XMATCH(100,International!R$3:R$2000,1,1)+$BR70)), NA())</f>
        <v>432</v>
      </c>
      <c r="DA70">
        <f t="shared" si="80"/>
        <v>9.9477444397721353</v>
      </c>
      <c r="DB70">
        <f>IF(OR(ISNA($A70),$AC70&lt;100),NA(),IF($BR70=0,0,FLOOR((CZ70-_xlfn.XLOOKUP(_xlfn.AGGREGATE(5,6,$BR$3:$BR2021),$BR$3:$BR$2000,CZ$3:CZ$2000,1,1))/_xlfn.XLOOKUP($BR70,$BR$3:$BR$2000,$BR$3:$BR$2000,1,1), 1)))</f>
        <v>15</v>
      </c>
      <c r="DC70">
        <f t="shared" si="118"/>
        <v>6.0178296287097126</v>
      </c>
      <c r="DD70" cm="1">
        <f t="array" ref="DD70">IFERROR(IF(OR(ISNA($A70),$AC70&lt;100,INDEX(International!U$3:U$2000,_xlfn.XMATCH(100,International!U$3:U$2000,1,1)+$BR70)=""),NA(),INDEX(International!U$3:U$2000,_xlfn.XMATCH(100,International!U$3:U$2000,1,1)+$BR70)), NA())</f>
        <v>7869</v>
      </c>
      <c r="DE70">
        <f t="shared" si="81"/>
        <v>3.334334478792405</v>
      </c>
      <c r="DF70">
        <f>IF(OR(ISNA($A70),$AC70&lt;100),NA(),IF($BR70=0,0,FLOOR((DD70-_xlfn.XLOOKUP(_xlfn.AGGREGATE(5,6,$BR$3:$BR2021),$BR$3:$BR$2000,DD$3:DD$2000,1,1))/_xlfn.XLOOKUP($BR70,$BR$3:$BR$2000,$BR$3:$BR$2000,1,1), 1)))</f>
        <v>369</v>
      </c>
      <c r="DG70">
        <f t="shared" si="119"/>
        <v>47.497979650748242</v>
      </c>
      <c r="DH70" cm="1">
        <f t="array" ref="DH70">IFERROR(IF(OR(ISNA($A70),$AC70&lt;100,INDEX(International!X$3:X$2000,_xlfn.XMATCH(100,International!X$3:X$2000,1,1)+$BR70)=""),NA(),INDEX(International!X$3:X$2000,_xlfn.XMATCH(100,International!X$3:X$2000,1,1)+$BR70)), NA())</f>
        <v>11658</v>
      </c>
      <c r="DI70">
        <f t="shared" si="82"/>
        <v>3.0589162581048002</v>
      </c>
      <c r="DJ70">
        <f>IF(OR(ISNA($A70),$AC70&lt;100),NA(),IF($BR70=0,0,FLOOR((DH70-_xlfn.XLOOKUP(_xlfn.AGGREGATE(5,6,$BR$3:$BR2021),$BR$3:$BR$2000,DH$3:DH$2000,1,1))/_xlfn.XLOOKUP($BR70,$BR$3:$BR$2000,$BR$3:$BR$2000,1,1), 1)))</f>
        <v>549</v>
      </c>
      <c r="DK70">
        <f t="shared" si="120"/>
        <v>3.4373287991691557</v>
      </c>
      <c r="DL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69+1,DL69+1,NA())))</f>
        <v>#N/A</v>
      </c>
      <c r="DM70" t="e" cm="1">
        <f t="array" ref="DM70">IFERROR(IF(ISNA($A70),NA(),INDEX(B$3:B$2000,_xlfn.XMATCH(Configuration!$B$12,B$3:B$2000,1,1)+$DL70)-0), NA())</f>
        <v>#N/A</v>
      </c>
      <c r="DN70" t="e" cm="1">
        <f t="array" ref="DN70">IFERROR(IF(ISNA($A70),NA(),INDEX(E$3:E$2000,_xlfn.XMATCH(Configuration!$B$12,E$3:E$2000,1,1)+$DL70)-0), NA())</f>
        <v>#N/A</v>
      </c>
      <c r="DO70" t="e" cm="1">
        <f t="array" ref="DO70">IFERROR(IF(ISNA($A70),NA(),INDEX(H$3:H$2000,_xlfn.XMATCH(Configuration!$B$12,H$3:H$2000,1,1)+$DL70)-0), NA())</f>
        <v>#N/A</v>
      </c>
      <c r="DP70" t="e" cm="1">
        <f t="array" ref="DP70">IFERROR(IF(ISNA($A70),NA(),INDEX(K$3:K$2000,_xlfn.XMATCH(Configuration!$B$12,K$3:K$2000,1,1)+$DL70)-0), NA())</f>
        <v>#N/A</v>
      </c>
      <c r="DQ70" t="e" cm="1">
        <f t="array" ref="DQ70">IFERROR(IF(ISNA($A70),NA(),INDEX(N$3:N$2000,_xlfn.XMATCH(Configuration!$B$12,N$3:N$2000,1,1)+$DL70)-0), NA())</f>
        <v>#N/A</v>
      </c>
      <c r="DR70" t="e" cm="1">
        <f t="array" ref="DR70">IFERROR(IF(ISNA($A70),NA(),INDEX(Q$3:Q$2000,_xlfn.XMATCH(Configuration!$B$12,Q$3:Q$2000,1,1)+$DL70)-0), NA())</f>
        <v>#N/A</v>
      </c>
      <c r="DS70" t="e" cm="1">
        <f t="array" ref="DS70">IFERROR(IF(ISNA($A70),NA(),INDEX(T$3:T$2000,_xlfn.XMATCH(Configuration!$B$12,T$3:T$2000,1,1)+$DL70)-0), NA())</f>
        <v>#N/A</v>
      </c>
      <c r="DT70" t="e" cm="1">
        <f t="array" ref="DT70">IFERROR(IF(ISNA($A70),NA(),INDEX(W$3:W$2000,_xlfn.XMATCH(Configuration!$B$12,W$3:W$2000,1,1)+$DL70)-0), NA())</f>
        <v>#N/A</v>
      </c>
    </row>
    <row r="71" spans="1:124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8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4</v>
      </c>
      <c r="Q71">
        <f>IF(_xlfn.IFNA($A71,"")="","",Daily!R71+IF(ROW(P71)&gt;4,Q70,0))</f>
        <v>71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64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6</v>
      </c>
      <c r="Z71">
        <f>IF(_xlfn.IFNA($A71,"")="","",Daily!C71+Daily!F71+Daily!I71+Daily!L71+Daily!O71+Daily!R71+Daily!U71+Daily!X71)</f>
        <v>303</v>
      </c>
      <c r="AA71">
        <f>IF(_xlfn.IFNA($A71,"")="","",Daily!D71+Daily!G71+Daily!J71+Daily!M71+Daily!P71+Daily!S71+Daily!V71+Daily!Y71+Daily!AA71)</f>
        <v>74</v>
      </c>
      <c r="AB71">
        <f>IF(_xlfn.IFNA($A71,"")="","",Daily!E71+Daily!H71+Daily!K71+Daily!N71+Daily!Q71+Daily!T71+Daily!W71+Daily!Z71)</f>
        <v>5</v>
      </c>
      <c r="AC71">
        <f t="shared" si="83"/>
        <v>4864</v>
      </c>
      <c r="AD71">
        <f t="shared" si="84"/>
        <v>442</v>
      </c>
      <c r="AE71">
        <f t="shared" si="85"/>
        <v>25</v>
      </c>
      <c r="AF71" s="5">
        <f t="shared" si="86"/>
        <v>0.98058252427184467</v>
      </c>
      <c r="AG71">
        <f t="shared" si="87"/>
        <v>4397</v>
      </c>
      <c r="AH71">
        <f t="shared" si="88"/>
        <v>2682</v>
      </c>
      <c r="AI71">
        <f t="shared" si="89"/>
        <v>438</v>
      </c>
      <c r="AJ71">
        <f t="shared" si="90"/>
        <v>15</v>
      </c>
      <c r="AK71">
        <f t="shared" si="91"/>
        <v>2229</v>
      </c>
      <c r="AL71" s="2">
        <f t="shared" si="92"/>
        <v>5.353319057815846E-2</v>
      </c>
      <c r="AM71" s="2">
        <f t="shared" si="93"/>
        <v>0.94646680942184158</v>
      </c>
      <c r="AN71" s="2">
        <f t="shared" si="94"/>
        <v>1.7269736842105265E-2</v>
      </c>
      <c r="AO71" s="2">
        <f t="shared" si="95"/>
        <v>0.44860197368421051</v>
      </c>
      <c r="AP71" s="2">
        <f t="shared" si="96"/>
        <v>3.90625E-3</v>
      </c>
      <c r="AQ71" s="2">
        <f t="shared" si="97"/>
        <v>7.5452302631578941E-2</v>
      </c>
      <c r="AR71" s="2">
        <f t="shared" si="98"/>
        <v>0.16056743421052633</v>
      </c>
      <c r="AS71" s="2">
        <f t="shared" si="99"/>
        <v>1.4597039473684211E-2</v>
      </c>
      <c r="AT71" s="2">
        <f t="shared" si="100"/>
        <v>8.0592105263157895E-2</v>
      </c>
      <c r="AU71" s="2">
        <f t="shared" si="101"/>
        <v>0.19901315789473684</v>
      </c>
      <c r="AV71" s="3">
        <f t="shared" ca="1" si="102"/>
        <v>346.42857142857144</v>
      </c>
      <c r="AW71" s="2">
        <f t="shared" si="103"/>
        <v>6.6432799824599875E-2</v>
      </c>
      <c r="AX71" s="2">
        <f t="shared" si="104"/>
        <v>-1.9417475728155338E-2</v>
      </c>
      <c r="AY71" t="e">
        <f t="shared" si="105"/>
        <v>#N/A</v>
      </c>
      <c r="AZ71">
        <f t="shared" si="106"/>
        <v>8</v>
      </c>
      <c r="BA71" s="3">
        <f>IF(_xlfn.IFNA($A71,"")="","",AC71/(Configuration!$B$1/1000000))</f>
        <v>191.76559179634367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>
        <f>IF(OR(_xlfn.IFNA($A71,"")="", ROW()&lt;=3,MAX(International!$I$3:$I$2000)&lt;$AC71),"",$A71-_xlfn.XLOOKUP($AC71,International!$I$3:$I$2000,International!$A$3:$A$2000,NA(),1,1))</f>
        <v>-6</v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>
        <f>IF(OR(_xlfn.IFNA($A71,"")="", ROW()&lt;=3,MAX(International!$S$3:$S$2000)&lt;$BA71),"",$A71-_xlfn.XLOOKUP($BA71,International!$S$3:$S$2000,International!$A$3:$A$2000,NA(),1,1))</f>
        <v>-2</v>
      </c>
      <c r="BN71">
        <f>IF(OR(_xlfn.IFNA($A71,"")="", ROW()&lt;=3,MAX(International!$U$3:$U$2000)&lt;$AC71),"",$A71-_xlfn.XLOOKUP($AC71,International!$U$3:$U$2000,International!$A$3:$A$2000,NA(),1,1))</f>
        <v>29</v>
      </c>
      <c r="BO71">
        <f>IF(OR(_xlfn.IFNA($A71,"")="", ROW()&lt;=3,MAX(International!$V$3:$V$2000)&lt;$BA71),"",$A71-_xlfn.XLOOKUP($BA71,International!$V$3:$V$2000,International!$A$3:$A$2000,NA(),1,1))</f>
        <v>-1</v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107"/>
        <v>22</v>
      </c>
      <c r="BS71" t="e">
        <f t="shared" si="68"/>
        <v>#N/A</v>
      </c>
      <c r="BT71">
        <f t="shared" si="69"/>
        <v>204800</v>
      </c>
      <c r="BU71">
        <f t="shared" si="70"/>
        <v>16126</v>
      </c>
      <c r="BV71">
        <f t="shared" si="71"/>
        <v>4524</v>
      </c>
      <c r="BW71">
        <f t="shared" si="72"/>
        <v>2110</v>
      </c>
      <c r="BX71">
        <f t="shared" si="108"/>
        <v>1268</v>
      </c>
      <c r="BY71">
        <f t="shared" si="109"/>
        <v>882</v>
      </c>
      <c r="BZ71">
        <f t="shared" si="110"/>
        <v>1194</v>
      </c>
      <c r="CA71">
        <f t="shared" si="111"/>
        <v>3898</v>
      </c>
      <c r="CB71">
        <f t="shared" si="73"/>
        <v>4864</v>
      </c>
      <c r="CC71">
        <f t="shared" si="74"/>
        <v>3.9257173453668845</v>
      </c>
      <c r="CD71">
        <f>IF(OR(ISNA($A71),$AC71&lt;100),NA(),IF($BR71=0,0,FLOOR((CB71-_xlfn.XLOOKUP(_xlfn.AGGREGATE(5,6,$BR$3:$BR2022),$BR$3:$BR$2000,CB$3:CB$2000,1,1))/_xlfn.XLOOKUP($BR71,$BR$3:$BR$2000,$BR$3:$BR$2000,1,1), 1)))</f>
        <v>215</v>
      </c>
      <c r="CE71">
        <f t="shared" si="112"/>
        <v>10.776668160744245</v>
      </c>
      <c r="CF71" cm="1">
        <f t="array" ref="CF71">IFERROR(IF(OR(ISNA($A71),$AC71&lt;100,INDEX(International!C$3:C$2000,_xlfn.XMATCH(100,International!C$3:C$2000,1,1)+$BR71)=""),NA(),INDEX(International!C$3:C$2000,_xlfn.XMATCH(100,International!C$3:C$2000,1,1)+$BR71)), NA())</f>
        <v>27980</v>
      </c>
      <c r="CG71">
        <f t="shared" si="75"/>
        <v>2.7066089471444355</v>
      </c>
      <c r="CH71">
        <f>IF(OR(ISNA($A71),$AC71&lt;100),NA(),IF($BR71=0,0,FLOOR((CF71-_xlfn.XLOOKUP(_xlfn.AGGREGATE(5,6,$BR$3:$BR2022),$BR$3:$BR$2000,CF$3:CF$2000,1,1))/_xlfn.XLOOKUP($BR71,$BR$3:$BR$2000,$BR$3:$BR$2000,1,1), 1)))</f>
        <v>1264</v>
      </c>
      <c r="CI71">
        <f t="shared" si="113"/>
        <v>5.6451784068209099</v>
      </c>
      <c r="CJ71" cm="1">
        <f t="array" ref="CJ71">IFERROR(IF(OR(ISNA($A71),$AC71&lt;100,INDEX(International!F$3:F$2000,_xlfn.XMATCH(100,International!F$3:F$2000,1,1)+$BR71)=""),NA(),INDEX(International!F$3:F$2000,_xlfn.XMATCH(100,International!F$3:F$2000,1,1)+$BR71)), NA())</f>
        <v>16018</v>
      </c>
      <c r="CK71">
        <f t="shared" si="76"/>
        <v>3.0040075312558936</v>
      </c>
      <c r="CL71">
        <f>IF(OR(ISNA($A71),$AC71&lt;100),NA(),IF($BR71=0,0,FLOOR((CJ71-_xlfn.XLOOKUP(_xlfn.AGGREGATE(5,6,$BR$3:$BR2022),$BR$3:$BR$2000,CJ$3:CJ$2000,1,1))/_xlfn.XLOOKUP($BR71,$BR$3:$BR$2000,$BR$3:$BR$2000,1,1), 1)))</f>
        <v>723</v>
      </c>
      <c r="CM71">
        <f t="shared" si="114"/>
        <v>6.0424420617508021</v>
      </c>
      <c r="CN71" cm="1">
        <f t="array" ref="CN71">IFERROR(IF(OR(ISNA($A71),$AC71&lt;100,INDEX(International!I$3:I$2000,_xlfn.XMATCH(100,International!I$3:I$2000,1,1)+$BR71)=""),NA(),INDEX(International!I$3:I$2000,_xlfn.XMATCH(100,International!I$3:I$2000,1,1)+$BR71)), NA())</f>
        <v>3107</v>
      </c>
      <c r="CO71">
        <f t="shared" si="77"/>
        <v>4.4377650823246855</v>
      </c>
      <c r="CP71">
        <f>IF(OR(ISNA($A71),$AC71&lt;100),NA(),IF($BR71=0,0,FLOOR((CN71-_xlfn.XLOOKUP(_xlfn.AGGREGATE(5,6,$BR$3:$BR2022),$BR$3:$BR$2000,CN$3:CN$2000,1,1))/_xlfn.XLOOKUP($BR71,$BR$3:$BR$2000,$BR$3:$BR$2000,1,1), 1)))</f>
        <v>129</v>
      </c>
      <c r="CQ71">
        <f t="shared" si="115"/>
        <v>8.3677040643594101</v>
      </c>
      <c r="CR71" cm="1">
        <f t="array" ref="CR71">IFERROR(IF(OR(ISNA($A71),$AC71&lt;100,INDEX(International!L$3:L$2000,_xlfn.XMATCH(100,International!L$3:L$2000,1,1)+$BR71)=""),NA(),INDEX(International!L$3:L$2000,_xlfn.XMATCH(100,International!L$3:L$2000,1,1)+$BR71)), NA())</f>
        <v>65778</v>
      </c>
      <c r="CS71">
        <f t="shared" si="78"/>
        <v>2.3500604464780066</v>
      </c>
      <c r="CT71">
        <f>IF(OR(ISNA($A71),$AC71&lt;100),NA(),IF($BR71=0,0,FLOOR((CR71-_xlfn.XLOOKUP(_xlfn.AGGREGATE(5,6,$BR$3:$BR2022),$BR$3:$BR$2000,CR$3:CR$2000,1,1))/_xlfn.XLOOKUP($BR71,$BR$3:$BR$2000,$BR$3:$BR$2000,1,1), 1)))</f>
        <v>2984</v>
      </c>
      <c r="CU71">
        <f t="shared" si="116"/>
        <v>3.4292515344740706</v>
      </c>
      <c r="CV71" cm="1">
        <f t="array" ref="CV71">IFERROR(IF(OR(ISNA($A71),$AC71&lt;100,INDEX(International!O$3:O$2000,_xlfn.XMATCH(100,International!O$3:O$2000,1,1)+$BR71)=""),NA(),INDEX(International!O$3:O$2000,_xlfn.XMATCH(100,International!O$3:O$2000,1,1)+$BR71)), NA())</f>
        <v>9134</v>
      </c>
      <c r="CW71">
        <f t="shared" si="79"/>
        <v>3.3777689667147408</v>
      </c>
      <c r="CX71">
        <f>IF(OR(ISNA($A71),$AC71&lt;100),NA(),IF($BR71=0,0,FLOOR((CV71-_xlfn.XLOOKUP(_xlfn.AGGREGATE(5,6,$BR$3:$BR2022),$BR$3:$BR$2000,CV$3:CV$2000,1,1))/_xlfn.XLOOKUP($BR71,$BR$3:$BR$2000,$BR$3:$BR$2000,1,1), 1)))</f>
        <v>410</v>
      </c>
      <c r="CY71">
        <f t="shared" si="117"/>
        <v>3.0626382967486916</v>
      </c>
      <c r="CZ71" cm="1">
        <f t="array" ref="CZ71">IFERROR(IF(OR(ISNA($A71),$AC71&lt;100,INDEX(International!R$3:R$2000,_xlfn.XMATCH(100,International!R$3:R$2000,1,1)+$BR71)=""),NA(),INDEX(International!R$3:R$2000,_xlfn.XMATCH(100,International!R$3:R$2000,1,1)+$BR71)), NA())</f>
        <v>455</v>
      </c>
      <c r="DA71">
        <f t="shared" si="80"/>
        <v>10.064658360406231</v>
      </c>
      <c r="DB71">
        <f>IF(OR(ISNA($A71),$AC71&lt;100),NA(),IF($BR71=0,0,FLOOR((CZ71-_xlfn.XLOOKUP(_xlfn.AGGREGATE(5,6,$BR$3:$BR2022),$BR$3:$BR$2000,CZ$3:CZ$2000,1,1))/_xlfn.XLOOKUP($BR71,$BR$3:$BR$2000,$BR$3:$BR$2000,1,1), 1)))</f>
        <v>16</v>
      </c>
      <c r="DC71">
        <f t="shared" si="118"/>
        <v>13.362689751155122</v>
      </c>
      <c r="DD71" cm="1">
        <f t="array" ref="DD71">IFERROR(IF(OR(ISNA($A71),$AC71&lt;100,INDEX(International!U$3:U$2000,_xlfn.XMATCH(100,International!U$3:U$2000,1,1)+$BR71)=""),NA(),INDEX(International!U$3:U$2000,_xlfn.XMATCH(100,International!U$3:U$2000,1,1)+$BR71)), NA())</f>
        <v>7979</v>
      </c>
      <c r="DE71">
        <f t="shared" si="81"/>
        <v>3.4820396168584438</v>
      </c>
      <c r="DF71">
        <f>IF(OR(ISNA($A71),$AC71&lt;100),NA(),IF($BR71=0,0,FLOOR((DD71-_xlfn.XLOOKUP(_xlfn.AGGREGATE(5,6,$BR$3:$BR2022),$BR$3:$BR$2000,DD$3:DD$2000,1,1))/_xlfn.XLOOKUP($BR71,$BR$3:$BR$2000,$BR$3:$BR$2000,1,1), 1)))</f>
        <v>357</v>
      </c>
      <c r="DG71">
        <f t="shared" si="119"/>
        <v>49.931000493327808</v>
      </c>
      <c r="DH71" cm="1">
        <f t="array" ref="DH71">IFERROR(IF(OR(ISNA($A71),$AC71&lt;100,INDEX(International!X$3:X$2000,_xlfn.XMATCH(100,International!X$3:X$2000,1,1)+$BR71)=""),NA(),INDEX(International!X$3:X$2000,_xlfn.XMATCH(100,International!X$3:X$2000,1,1)+$BR71)), NA())</f>
        <v>14543</v>
      </c>
      <c r="DI71">
        <f t="shared" si="82"/>
        <v>3.0622836070829074</v>
      </c>
      <c r="DJ71">
        <f>IF(OR(ISNA($A71),$AC71&lt;100),NA(),IF($BR71=0,0,FLOOR((DH71-_xlfn.XLOOKUP(_xlfn.AGGREGATE(5,6,$BR$3:$BR2022),$BR$3:$BR$2000,DH$3:DH$2000,1,1))/_xlfn.XLOOKUP($BR71,$BR$3:$BR$2000,$BR$3:$BR$2000,1,1), 1)))</f>
        <v>655</v>
      </c>
      <c r="DK71">
        <f t="shared" si="120"/>
        <v>3.1347510420752354</v>
      </c>
      <c r="DL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70+1,DL70+1,NA())))</f>
        <v>#N/A</v>
      </c>
      <c r="DM71" t="e" cm="1">
        <f t="array" ref="DM71">IFERROR(IF(ISNA($A71),NA(),INDEX(B$3:B$2000,_xlfn.XMATCH(Configuration!$B$12,B$3:B$2000,1,1)+$DL71)-0), NA())</f>
        <v>#N/A</v>
      </c>
      <c r="DN71" t="e" cm="1">
        <f t="array" ref="DN71">IFERROR(IF(ISNA($A71),NA(),INDEX(E$3:E$2000,_xlfn.XMATCH(Configuration!$B$12,E$3:E$2000,1,1)+$DL71)-0), NA())</f>
        <v>#N/A</v>
      </c>
      <c r="DO71" t="e" cm="1">
        <f t="array" ref="DO71">IFERROR(IF(ISNA($A71),NA(),INDEX(H$3:H$2000,_xlfn.XMATCH(Configuration!$B$12,H$3:H$2000,1,1)+$DL71)-0), NA())</f>
        <v>#N/A</v>
      </c>
      <c r="DP71" t="e" cm="1">
        <f t="array" ref="DP71">IFERROR(IF(ISNA($A71),NA(),INDEX(K$3:K$2000,_xlfn.XMATCH(Configuration!$B$12,K$3:K$2000,1,1)+$DL71)-0), NA())</f>
        <v>#N/A</v>
      </c>
      <c r="DQ71" t="e" cm="1">
        <f t="array" ref="DQ71">IFERROR(IF(ISNA($A71),NA(),INDEX(N$3:N$2000,_xlfn.XMATCH(Configuration!$B$12,N$3:N$2000,1,1)+$DL71)-0), NA())</f>
        <v>#N/A</v>
      </c>
      <c r="DR71" t="e" cm="1">
        <f t="array" ref="DR71">IFERROR(IF(ISNA($A71),NA(),INDEX(Q$3:Q$2000,_xlfn.XMATCH(Configuration!$B$12,Q$3:Q$2000,1,1)+$DL71)-0), NA())</f>
        <v>#N/A</v>
      </c>
      <c r="DS71" t="e" cm="1">
        <f t="array" ref="DS71">IFERROR(IF(ISNA($A71),NA(),INDEX(T$3:T$2000,_xlfn.XMATCH(Configuration!$B$12,T$3:T$2000,1,1)+$DL71)-0), NA())</f>
        <v>#N/A</v>
      </c>
      <c r="DT71" t="e" cm="1">
        <f t="array" ref="DT71">IFERROR(IF(ISNA($A71),NA(),INDEX(W$3:W$2000,_xlfn.XMATCH(Configuration!$B$12,W$3:W$2000,1,1)+$DL71)-0), NA())</f>
        <v>#N/A</v>
      </c>
    </row>
    <row r="72" spans="1:124" x14ac:dyDescent="0.2">
      <c r="A72" s="1">
        <f>IF(OR(Daily!$A72="",Daily!$B72="*"),NA(),Daily!A72)</f>
        <v>43923</v>
      </c>
      <c r="B72">
        <f>IF(_xlfn.IFNA($A72,"")="","",Daily!C72+IF(ROW(A72)&gt;4,B71,0))</f>
        <v>87</v>
      </c>
      <c r="C72">
        <f>IF(_xlfn.IFNA($A72,"")="","",Daily!D72+IF(ROW(B72)&gt;4,C71,0))</f>
        <v>11</v>
      </c>
      <c r="D72">
        <f>IF(_xlfn.IFNA($A72,"")="","",Daily!E72+IF(ROW(C72)&gt;4,D71,0))</f>
        <v>1</v>
      </c>
      <c r="E72">
        <f>IF(_xlfn.IFNA($A72,"")="","",Daily!F72+IF(ROW(D72)&gt;4,E71,0))</f>
        <v>2298</v>
      </c>
      <c r="F72">
        <f>IF(_xlfn.IFNA($A72,"")="","",Daily!G72+IF(ROW(E72)&gt;4,F71,0))</f>
        <v>4</v>
      </c>
      <c r="G72">
        <f>IF(_xlfn.IFNA($A72,"")="","",Daily!H72+IF(ROW(F72)&gt;4,G71,0))</f>
        <v>12</v>
      </c>
      <c r="H72">
        <f>IF(_xlfn.IFNA($A72,"")="","",Daily!I72+IF(ROW(G72)&gt;4,H71,0))</f>
        <v>22</v>
      </c>
      <c r="I72">
        <f>IF(_xlfn.IFNA($A72,"")="","",Daily!J72+IF(ROW(H72)&gt;4,I71,0))</f>
        <v>1</v>
      </c>
      <c r="J72">
        <f>IF(_xlfn.IFNA($A72,"")="","",Daily!K72+IF(ROW(I72)&gt;4,J71,0))</f>
        <v>0</v>
      </c>
      <c r="K72">
        <f>IF(_xlfn.IFNA($A72,"")="","",Daily!L72+IF(ROW(J72)&gt;4,K71,0))</f>
        <v>385</v>
      </c>
      <c r="L72">
        <f>IF(_xlfn.IFNA($A72,"")="","",Daily!M72+IF(ROW(K72)&gt;4,L71,0))</f>
        <v>44</v>
      </c>
      <c r="M72">
        <f>IF(_xlfn.IFNA($A72,"")="","",Daily!N72+IF(ROW(L72)&gt;4,M71,0))</f>
        <v>0</v>
      </c>
      <c r="N72">
        <f>IF(_xlfn.IFNA($A72,"")="","",Daily!O72+IF(ROW(M72)&gt;4,N71,0))</f>
        <v>835</v>
      </c>
      <c r="O72">
        <f>IF(_xlfn.IFNA($A72,"")="","",Daily!P72+IF(ROW(N72)&gt;4,O71,0))</f>
        <v>8</v>
      </c>
      <c r="P72">
        <f>IF(_xlfn.IFNA($A72,"")="","",Daily!Q72+IF(ROW(O72)&gt;4,P71,0))</f>
        <v>4</v>
      </c>
      <c r="Q72">
        <f>IF(_xlfn.IFNA($A72,"")="","",Daily!R72+IF(ROW(P72)&gt;4,Q71,0))</f>
        <v>74</v>
      </c>
      <c r="R72">
        <f>IF(_xlfn.IFNA($A72,"")="","",Daily!S72+IF(ROW(Q72)&gt;4,R71,0))</f>
        <v>5</v>
      </c>
      <c r="S72">
        <f>IF(_xlfn.IFNA($A72,"")="","",Daily!T72+IF(ROW(R72)&gt;4,S71,0))</f>
        <v>2</v>
      </c>
      <c r="T72">
        <f>IF(_xlfn.IFNA($A72,"")="","",Daily!U72+IF(ROW(S72)&gt;4,T71,0))</f>
        <v>400</v>
      </c>
      <c r="U72">
        <f>IF(_xlfn.IFNA($A72,"")="","",Daily!V72+IF(ROW(T72)&gt;4,U71,0))</f>
        <v>92</v>
      </c>
      <c r="V72">
        <f>IF(_xlfn.IFNA($A72,"")="","",Daily!W72+IF(ROW(U72)&gt;4,V71,0))</f>
        <v>2</v>
      </c>
      <c r="W72">
        <f>IF(_xlfn.IFNA($A72,"")="","",Daily!X72+IF(ROW(V72)&gt;4,W71,0))</f>
        <v>1036</v>
      </c>
      <c r="X72">
        <f>IF(_xlfn.IFNA($A72,"")="","",Daily!Y72+IF(ROW(W72)&gt;4,X71,0))</f>
        <v>422</v>
      </c>
      <c r="Y72">
        <f>IF(_xlfn.IFNA($A72,"")="","",Daily!Z72+IF(ROW(X72)&gt;4,Y71,0))</f>
        <v>7</v>
      </c>
      <c r="Z72">
        <f>IF(_xlfn.IFNA($A72,"")="","",Daily!C72+Daily!F72+Daily!I72+Daily!L72+Daily!O72+Daily!R72+Daily!U72+Daily!X72)</f>
        <v>273</v>
      </c>
      <c r="AA72">
        <f>IF(_xlfn.IFNA($A72,"")="","",Daily!D72+Daily!G72+Daily!J72+Daily!M72+Daily!P72+Daily!S72+Daily!V72+Daily!Y72+Daily!AA72)</f>
        <v>145</v>
      </c>
      <c r="AB72">
        <f>IF(_xlfn.IFNA($A72,"")="","",Daily!E72+Daily!H72+Daily!K72+Daily!N72+Daily!Q72+Daily!T72+Daily!W72+Daily!Z72)</f>
        <v>3</v>
      </c>
      <c r="AC72">
        <f t="shared" si="83"/>
        <v>5137</v>
      </c>
      <c r="AD72">
        <f t="shared" si="84"/>
        <v>587</v>
      </c>
      <c r="AE72">
        <f t="shared" si="85"/>
        <v>28</v>
      </c>
      <c r="AF72" s="5">
        <f t="shared" si="86"/>
        <v>0.90099009900990101</v>
      </c>
      <c r="AG72">
        <f t="shared" si="87"/>
        <v>4522</v>
      </c>
      <c r="AH72">
        <f t="shared" si="88"/>
        <v>2839</v>
      </c>
      <c r="AI72">
        <f t="shared" si="89"/>
        <v>583</v>
      </c>
      <c r="AJ72">
        <f t="shared" si="90"/>
        <v>16</v>
      </c>
      <c r="AK72">
        <f t="shared" si="91"/>
        <v>2240</v>
      </c>
      <c r="AL72" s="2">
        <f t="shared" si="92"/>
        <v>4.5528455284552849E-2</v>
      </c>
      <c r="AM72" s="2">
        <f t="shared" si="93"/>
        <v>0.95447154471544715</v>
      </c>
      <c r="AN72" s="2">
        <f t="shared" si="94"/>
        <v>1.6935954837453766E-2</v>
      </c>
      <c r="AO72" s="2">
        <f t="shared" si="95"/>
        <v>0.44734280708584778</v>
      </c>
      <c r="AP72" s="2">
        <f t="shared" si="96"/>
        <v>4.2826552462526769E-3</v>
      </c>
      <c r="AQ72" s="2">
        <f t="shared" si="97"/>
        <v>7.4946466809421838E-2</v>
      </c>
      <c r="AR72" s="2">
        <f t="shared" si="98"/>
        <v>0.16254623321004477</v>
      </c>
      <c r="AS72" s="2">
        <f t="shared" si="99"/>
        <v>1.4405294919213548E-2</v>
      </c>
      <c r="AT72" s="2">
        <f t="shared" si="100"/>
        <v>7.7866459022775933E-2</v>
      </c>
      <c r="AU72" s="2">
        <f t="shared" si="101"/>
        <v>0.20167412886898969</v>
      </c>
      <c r="AV72" s="3">
        <f t="shared" ca="1" si="102"/>
        <v>332.42857142857144</v>
      </c>
      <c r="AW72" s="2">
        <f t="shared" si="103"/>
        <v>5.6126644736842105E-2</v>
      </c>
      <c r="AX72" s="2">
        <f t="shared" si="104"/>
        <v>-9.9009900990099015E-2</v>
      </c>
      <c r="AY72" t="e">
        <f t="shared" si="105"/>
        <v>#N/A</v>
      </c>
      <c r="AZ72">
        <f t="shared" si="106"/>
        <v>8</v>
      </c>
      <c r="BA72" s="3">
        <f>IF(_xlfn.IFNA($A72,"")="","",AC72/(Configuration!$B$1/1000000))</f>
        <v>202.52875103984735</v>
      </c>
      <c r="BB72">
        <f>IF(OR(_xlfn.IFNA($A72,"")="", ROW()&lt;=3,MAX(International!$C$3:$C$2000)&lt;$AC72),"",$A72-_xlfn.XLOOKUP($AC72,International!$C$3:$C$2000,International!$A$3:$A$2000,NA(),1,1))</f>
        <v>26</v>
      </c>
      <c r="BC72">
        <f>IF(OR(_xlfn.IFNA($A72,"")="", ROW()&lt;=3,MAX(International!$D$3:$D$2000)&lt;$BA72),"",$A72-_xlfn.XLOOKUP($BA72,International!$D$3:$D$2000,International!$A$3:$A$2000,NA(),1,1))</f>
        <v>22</v>
      </c>
      <c r="BD72">
        <f>IF(OR(_xlfn.IFNA($A72,"")="", ROW()&lt;=3,MAX(International!$F$3:$F$2000)&lt;$AC72),"",$A72-_xlfn.XLOOKUP($AC72,International!$F$3:$F$2000,International!$A$3:$A$2000,NA(),1,1))</f>
        <v>17</v>
      </c>
      <c r="BE72">
        <f>IF(OR(_xlfn.IFNA($A72,"")="", ROW()&lt;=3,MAX(International!$G$3:$G$2000)&lt;$BA72),"",$A72-_xlfn.XLOOKUP($BA72,International!$G$3:$G$2000,International!$A$3:$A$2000,NA(),1,1))</f>
        <v>12</v>
      </c>
      <c r="BF72">
        <f>IF(OR(_xlfn.IFNA($A72,"")="", ROW()&lt;=3,MAX(International!$I$3:$I$2000)&lt;$AC72),"",$A72-_xlfn.XLOOKUP($AC72,International!$I$3:$I$2000,International!$A$3:$A$2000,NA(),1,1))</f>
        <v>-6</v>
      </c>
      <c r="BG72">
        <f>IF(OR(_xlfn.IFNA($A72,"")="", ROW()&lt;=3,MAX(International!$J$3:$J$2000)&lt;$BA72),"",$A72-_xlfn.XLOOKUP($BA72,International!$J$3:$J$2000,International!$A$3:$A$2000,NA(),1,1))</f>
        <v>13</v>
      </c>
      <c r="BH72">
        <f>IF(OR(_xlfn.IFNA($A72,"")="", ROW()&lt;=3,MAX(International!$L$3:$L$2000)&lt;$AC72),"",$A72-_xlfn.XLOOKUP($AC72,International!$L$3:$L$2000,International!$A$3:$A$2000,NA(),1,1))</f>
        <v>16</v>
      </c>
      <c r="BI72">
        <f>IF(OR(_xlfn.IFNA($A72,"")="", ROW()&lt;=3,MAX(International!$M$3:$M$2000)&lt;$BA72),"",$A72-_xlfn.XLOOKUP($BA72,International!$M$3:$M$2000,International!$A$3:$A$2000,NA(),1,1))</f>
        <v>7</v>
      </c>
      <c r="BJ72">
        <f>IF(OR(_xlfn.IFNA($A72,"")="", ROW()&lt;=3,MAX(International!$O$3:$O$2000)&lt;$AC72),"",$A72-_xlfn.XLOOKUP($AC72,International!$O$3:$O$2000,International!$A$3:$A$2000,NA(),1,1))</f>
        <v>7</v>
      </c>
      <c r="BK72">
        <f>IF(OR(_xlfn.IFNA($A72,"")="", ROW()&lt;=3,MAX(International!$P$3:$P$2000)&lt;$BA72),"",$A72-_xlfn.XLOOKUP($BA72,International!$P$3:$P$2000,International!$A$3:$A$2000,NA(),1,1))</f>
        <v>12</v>
      </c>
      <c r="BL72" t="str">
        <f>IF(OR(_xlfn.IFNA($A72,"")="", ROW()&lt;=3,MAX(International!$R$3:$R$2000)&lt;$AC72),"",$A72-_xlfn.XLOOKUP($AC72,International!$R$3:$R$2000,International!$A$3:$A$2000,NA(),1,1))</f>
        <v/>
      </c>
      <c r="BM72">
        <f>IF(OR(_xlfn.IFNA($A72,"")="", ROW()&lt;=3,MAX(International!$S$3:$S$2000)&lt;$BA72),"",$A72-_xlfn.XLOOKUP($BA72,International!$S$3:$S$2000,International!$A$3:$A$2000,NA(),1,1))</f>
        <v>-2</v>
      </c>
      <c r="BN72">
        <f>IF(OR(_xlfn.IFNA($A72,"")="", ROW()&lt;=3,MAX(International!$U$3:$U$2000)&lt;$AC72),"",$A72-_xlfn.XLOOKUP($AC72,International!$U$3:$U$2000,International!$A$3:$A$2000,NA(),1,1))</f>
        <v>30</v>
      </c>
      <c r="BO72">
        <f>IF(OR(_xlfn.IFNA($A72,"")="", ROW()&lt;=3,MAX(International!$V$3:$V$2000)&lt;$BA72),"",$A72-_xlfn.XLOOKUP($BA72,International!$V$3:$V$2000,International!$A$3:$A$2000,NA(),1,1))</f>
        <v>-9</v>
      </c>
      <c r="BP72">
        <f>IF(OR(_xlfn.IFNA($A72,"")="", ROW()&lt;=3,MAX(International!$X$3:$X$2000)&lt;$AC72),"",$A72-_xlfn.XLOOKUP($AC72,International!$X$3:$X$2000,International!$A$3:$A$2000,NA(),1,1))</f>
        <v>11</v>
      </c>
      <c r="BQ72">
        <f>IF(OR(_xlfn.IFNA($A72,"")="", ROW()&lt;=3,MAX(International!$Y$3:$Y$2000)&lt;$BA72),"",$A72-_xlfn.XLOOKUP($BA72,International!$Y$3:$Y$2000,International!$A$3:$A$2000,NA(),1,1))</f>
        <v>6</v>
      </c>
      <c r="BR72">
        <f t="shared" si="107"/>
        <v>23</v>
      </c>
      <c r="BS72" t="e">
        <f t="shared" si="68"/>
        <v>#N/A</v>
      </c>
      <c r="BT72">
        <f t="shared" si="69"/>
        <v>289630</v>
      </c>
      <c r="BU72">
        <f t="shared" si="70"/>
        <v>20318</v>
      </c>
      <c r="BV72">
        <f t="shared" si="71"/>
        <v>5380</v>
      </c>
      <c r="BW72">
        <f t="shared" si="72"/>
        <v>2424</v>
      </c>
      <c r="BX72">
        <f t="shared" si="108"/>
        <v>1424</v>
      </c>
      <c r="BY72">
        <f t="shared" si="109"/>
        <v>974</v>
      </c>
      <c r="BZ72">
        <f t="shared" si="110"/>
        <v>1336</v>
      </c>
      <c r="CA72">
        <f t="shared" si="111"/>
        <v>4070</v>
      </c>
      <c r="CB72">
        <f t="shared" si="73"/>
        <v>5137</v>
      </c>
      <c r="CC72">
        <f t="shared" si="74"/>
        <v>4.0472620478625698</v>
      </c>
      <c r="CD72">
        <f>IF(OR(ISNA($A72),$AC72&lt;100),NA(),IF($BR72=0,0,FLOOR((CB72-_xlfn.XLOOKUP(_xlfn.AGGREGATE(5,6,$BR$3:$BR2023),$BR$3:$BR$2000,CB$3:CB$2000,1,1))/_xlfn.XLOOKUP($BR72,$BR$3:$BR$2000,$BR$3:$BR$2000,1,1), 1)))</f>
        <v>218</v>
      </c>
      <c r="CE72">
        <f t="shared" si="112"/>
        <v>12.693118676108874</v>
      </c>
      <c r="CF72" cm="1">
        <f t="array" ref="CF72">IFERROR(IF(OR(ISNA($A72),$AC72&lt;100,INDEX(International!C$3:C$2000,_xlfn.XMATCH(100,International!C$3:C$2000,1,1)+$BR72)=""),NA(),INDEX(International!C$3:C$2000,_xlfn.XMATCH(100,International!C$3:C$2000,1,1)+$BR72)), NA())</f>
        <v>31506</v>
      </c>
      <c r="CG72">
        <f t="shared" si="75"/>
        <v>2.7712570263029082</v>
      </c>
      <c r="CH72">
        <f>IF(OR(ISNA($A72),$AC72&lt;100),NA(),IF($BR72=0,0,FLOOR((CF72-_xlfn.XLOOKUP(_xlfn.AGGREGATE(5,6,$BR$3:$BR2023),$BR$3:$BR$2000,CF$3:CF$2000,1,1))/_xlfn.XLOOKUP($BR72,$BR$3:$BR$2000,$BR$3:$BR$2000,1,1), 1)))</f>
        <v>1363</v>
      </c>
      <c r="CI72">
        <f t="shared" si="113"/>
        <v>5.8400763196117511</v>
      </c>
      <c r="CJ72" cm="1">
        <f t="array" ref="CJ72">IFERROR(IF(OR(ISNA($A72),$AC72&lt;100,INDEX(International!F$3:F$2000,_xlfn.XMATCH(100,International!F$3:F$2000,1,1)+$BR72)=""),NA(),INDEX(International!F$3:F$2000,_xlfn.XMATCH(100,International!F$3:F$2000,1,1)+$BR72)), NA())</f>
        <v>19856</v>
      </c>
      <c r="CK72">
        <f t="shared" si="76"/>
        <v>3.0130618022466544</v>
      </c>
      <c r="CL72">
        <f>IF(OR(ISNA($A72),$AC72&lt;100),NA(),IF($BR72=0,0,FLOOR((CJ72-_xlfn.XLOOKUP(_xlfn.AGGREGATE(5,6,$BR$3:$BR2023),$BR$3:$BR$2000,CJ$3:CJ$2000,1,1))/_xlfn.XLOOKUP($BR72,$BR$3:$BR$2000,$BR$3:$BR$2000,1,1), 1)))</f>
        <v>858</v>
      </c>
      <c r="CM72">
        <f t="shared" si="114"/>
        <v>3.2270452641291767</v>
      </c>
      <c r="CN72" cm="1">
        <f t="array" ref="CN72">IFERROR(IF(OR(ISNA($A72),$AC72&lt;100,INDEX(International!I$3:I$2000,_xlfn.XMATCH(100,International!I$3:I$2000,1,1)+$BR72)=""),NA(),INDEX(International!I$3:I$2000,_xlfn.XMATCH(100,International!I$3:I$2000,1,1)+$BR72)), NA())</f>
        <v>3386</v>
      </c>
      <c r="CO72">
        <f t="shared" si="77"/>
        <v>4.5262136041590351</v>
      </c>
      <c r="CP72">
        <f>IF(OR(ISNA($A72),$AC72&lt;100),NA(),IF($BR72=0,0,FLOOR((CN72-_xlfn.XLOOKUP(_xlfn.AGGREGATE(5,6,$BR$3:$BR2023),$BR$3:$BR$2000,CN$3:CN$2000,1,1))/_xlfn.XLOOKUP($BR72,$BR$3:$BR$2000,$BR$3:$BR$2000,1,1), 1)))</f>
        <v>135</v>
      </c>
      <c r="CQ72">
        <f t="shared" si="115"/>
        <v>8.0606332586895117</v>
      </c>
      <c r="CR72" cm="1">
        <f t="array" ref="CR72">IFERROR(IF(OR(ISNA($A72),$AC72&lt;100,INDEX(International!L$3:L$2000,_xlfn.XMATCH(100,International!L$3:L$2000,1,1)+$BR72)=""),NA(),INDEX(International!L$3:L$2000,_xlfn.XMATCH(100,International!L$3:L$2000,1,1)+$BR72)), NA())</f>
        <v>83865</v>
      </c>
      <c r="CS72">
        <f t="shared" si="78"/>
        <v>2.3682225630877083</v>
      </c>
      <c r="CT72">
        <f>IF(OR(ISNA($A72),$AC72&lt;100),NA(),IF($BR72=0,0,FLOOR((CR72-_xlfn.XLOOKUP(_xlfn.AGGREGATE(5,6,$BR$3:$BR2023),$BR$3:$BR$2000,CR$3:CR$2000,1,1))/_xlfn.XLOOKUP($BR72,$BR$3:$BR$2000,$BR$3:$BR$2000,1,1), 1)))</f>
        <v>3641</v>
      </c>
      <c r="CU72">
        <f t="shared" si="116"/>
        <v>2.8533625396105267</v>
      </c>
      <c r="CV72" cm="1">
        <f t="array" ref="CV72">IFERROR(IF(OR(ISNA($A72),$AC72&lt;100,INDEX(International!O$3:O$2000,_xlfn.XMATCH(100,International!O$3:O$2000,1,1)+$BR72)=""),NA(),INDEX(International!O$3:O$2000,_xlfn.XMATCH(100,International!O$3:O$2000,1,1)+$BR72)), NA())</f>
        <v>10836</v>
      </c>
      <c r="CW72">
        <f t="shared" si="79"/>
        <v>3.4025236576177171</v>
      </c>
      <c r="CX72">
        <f>IF(OR(ISNA($A72),$AC72&lt;100),NA(),IF($BR72=0,0,FLOOR((CV72-_xlfn.XLOOKUP(_xlfn.AGGREGATE(5,6,$BR$3:$BR2023),$BR$3:$BR$2000,CV$3:CV$2000,1,1))/_xlfn.XLOOKUP($BR72,$BR$3:$BR$2000,$BR$3:$BR$2000,1,1), 1)))</f>
        <v>466</v>
      </c>
      <c r="CY72">
        <f t="shared" si="117"/>
        <v>4.0565712580930624</v>
      </c>
      <c r="CZ72" cm="1">
        <f t="array" ref="CZ72">IFERROR(IF(OR(ISNA($A72),$AC72&lt;100,INDEX(International!R$3:R$2000,_xlfn.XMATCH(100,International!R$3:R$2000,1,1)+$BR72)=""),NA(),INDEX(International!R$3:R$2000,_xlfn.XMATCH(100,International!R$3:R$2000,1,1)+$BR72)), NA())</f>
        <v>509</v>
      </c>
      <c r="DA72">
        <f t="shared" si="80"/>
        <v>9.7969657384004432</v>
      </c>
      <c r="DB72">
        <f>IF(OR(ISNA($A72),$AC72&lt;100),NA(),IF($BR72=0,0,FLOOR((CZ72-_xlfn.XLOOKUP(_xlfn.AGGREGATE(5,6,$BR$3:$BR2023),$BR$3:$BR$2000,CZ$3:CZ$2000,1,1))/_xlfn.XLOOKUP($BR72,$BR$3:$BR$2000,$BR$3:$BR$2000,1,1), 1)))</f>
        <v>17</v>
      </c>
      <c r="DC72">
        <f t="shared" si="118"/>
        <v>6.1805036744858901</v>
      </c>
      <c r="DD72" cm="1">
        <f t="array" ref="DD72">IFERROR(IF(OR(ISNA($A72),$AC72&lt;100,INDEX(International!U$3:U$2000,_xlfn.XMATCH(100,International!U$3:U$2000,1,1)+$BR72)=""),NA(),INDEX(International!U$3:U$2000,_xlfn.XMATCH(100,International!U$3:U$2000,1,1)+$BR72)), NA())</f>
        <v>8086</v>
      </c>
      <c r="DE72">
        <f t="shared" si="81"/>
        <v>3.6292747598875623</v>
      </c>
      <c r="DF72">
        <f>IF(OR(ISNA($A72),$AC72&lt;100),NA(),IF($BR72=0,0,FLOOR((DD72-_xlfn.XLOOKUP(_xlfn.AGGREGATE(5,6,$BR$3:$BR2023),$BR$3:$BR$2000,DD$3:DD$2000,1,1))/_xlfn.XLOOKUP($BR72,$BR$3:$BR$2000,$BR$3:$BR$2000,1,1), 1)))</f>
        <v>347</v>
      </c>
      <c r="DG72">
        <f t="shared" si="119"/>
        <v>52.033854171216184</v>
      </c>
      <c r="DH72" cm="1">
        <f t="array" ref="DH72">IFERROR(IF(OR(ISNA($A72),$AC72&lt;100,INDEX(International!X$3:X$2000,_xlfn.XMATCH(100,International!X$3:X$2000,1,1)+$BR72)=""),NA(),INDEX(International!X$3:X$2000,_xlfn.XMATCH(100,International!X$3:X$2000,1,1)+$BR72)), NA())</f>
        <v>17089</v>
      </c>
      <c r="DI72">
        <f t="shared" si="82"/>
        <v>3.101015930955445</v>
      </c>
      <c r="DJ72">
        <f>IF(OR(ISNA($A72),$AC72&lt;100),NA(),IF($BR72=0,0,FLOOR((DH72-_xlfn.XLOOKUP(_xlfn.AGGREGATE(5,6,$BR$3:$BR2023),$BR$3:$BR$2000,DH$3:DH$2000,1,1))/_xlfn.XLOOKUP($BR72,$BR$3:$BR$2000,$BR$3:$BR$2000,1,1), 1)))</f>
        <v>738</v>
      </c>
      <c r="DK72">
        <f t="shared" si="120"/>
        <v>4.2965833338761943</v>
      </c>
      <c r="DL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71+1,DL71+1,NA())))</f>
        <v>#N/A</v>
      </c>
      <c r="DM72" t="e" cm="1">
        <f t="array" ref="DM72">IFERROR(IF(ISNA($A72),NA(),INDEX(B$3:B$2000,_xlfn.XMATCH(Configuration!$B$12,B$3:B$2000,1,1)+$DL72)-0), NA())</f>
        <v>#N/A</v>
      </c>
      <c r="DN72" t="e" cm="1">
        <f t="array" ref="DN72">IFERROR(IF(ISNA($A72),NA(),INDEX(E$3:E$2000,_xlfn.XMATCH(Configuration!$B$12,E$3:E$2000,1,1)+$DL72)-0), NA())</f>
        <v>#N/A</v>
      </c>
      <c r="DO72" t="e" cm="1">
        <f t="array" ref="DO72">IFERROR(IF(ISNA($A72),NA(),INDEX(H$3:H$2000,_xlfn.XMATCH(Configuration!$B$12,H$3:H$2000,1,1)+$DL72)-0), NA())</f>
        <v>#N/A</v>
      </c>
      <c r="DP72" t="e" cm="1">
        <f t="array" ref="DP72">IFERROR(IF(ISNA($A72),NA(),INDEX(K$3:K$2000,_xlfn.XMATCH(Configuration!$B$12,K$3:K$2000,1,1)+$DL72)-0), NA())</f>
        <v>#N/A</v>
      </c>
      <c r="DQ72" t="e" cm="1">
        <f t="array" ref="DQ72">IFERROR(IF(ISNA($A72),NA(),INDEX(N$3:N$2000,_xlfn.XMATCH(Configuration!$B$12,N$3:N$2000,1,1)+$DL72)-0), NA())</f>
        <v>#N/A</v>
      </c>
      <c r="DR72" t="e" cm="1">
        <f t="array" ref="DR72">IFERROR(IF(ISNA($A72),NA(),INDEX(Q$3:Q$2000,_xlfn.XMATCH(Configuration!$B$12,Q$3:Q$2000,1,1)+$DL72)-0), NA())</f>
        <v>#N/A</v>
      </c>
      <c r="DS72" t="e" cm="1">
        <f t="array" ref="DS72">IFERROR(IF(ISNA($A72),NA(),INDEX(T$3:T$2000,_xlfn.XMATCH(Configuration!$B$12,T$3:T$2000,1,1)+$DL72)-0), NA())</f>
        <v>#N/A</v>
      </c>
      <c r="DT72" t="e" cm="1">
        <f t="array" ref="DT72">IFERROR(IF(ISNA($A72),NA(),INDEX(W$3:W$2000,_xlfn.XMATCH(Configuration!$B$12,W$3:W$2000,1,1)+$DL72)-0), NA())</f>
        <v>#N/A</v>
      </c>
    </row>
    <row r="73" spans="1:124" x14ac:dyDescent="0.2">
      <c r="A73" s="1">
        <f>IF(OR(Daily!$A73="",Daily!$B73="*"),NA(),Daily!A73)</f>
        <v>43924</v>
      </c>
      <c r="B73">
        <f>IF(_xlfn.IFNA($A73,"")="","",Daily!C73+IF(ROW(A73)&gt;4,B72,0))</f>
        <v>91</v>
      </c>
      <c r="C73">
        <f>IF(_xlfn.IFNA($A73,"")="","",Daily!D73+IF(ROW(B73)&gt;4,C72,0))</f>
        <v>18</v>
      </c>
      <c r="D73">
        <f>IF(_xlfn.IFNA($A73,"")="","",Daily!E73+IF(ROW(C73)&gt;4,D72,0))</f>
        <v>1</v>
      </c>
      <c r="E73">
        <f>IF(_xlfn.IFNA($A73,"")="","",Daily!F73+IF(ROW(D73)&gt;4,E72,0))</f>
        <v>2389</v>
      </c>
      <c r="F73">
        <f>IF(_xlfn.IFNA($A73,"")="","",Daily!G73+IF(ROW(E73)&gt;4,F72,0))</f>
        <v>4</v>
      </c>
      <c r="G73">
        <f>IF(_xlfn.IFNA($A73,"")="","",Daily!H73+IF(ROW(F73)&gt;4,G72,0))</f>
        <v>12</v>
      </c>
      <c r="H73">
        <f>IF(_xlfn.IFNA($A73,"")="","",Daily!I73+IF(ROW(G73)&gt;4,H72,0))</f>
        <v>26</v>
      </c>
      <c r="I73">
        <f>IF(_xlfn.IFNA($A73,"")="","",Daily!J73+IF(ROW(H73)&gt;4,I72,0))</f>
        <v>1</v>
      </c>
      <c r="J73">
        <f>IF(_xlfn.IFNA($A73,"")="","",Daily!K73+IF(ROW(I73)&gt;4,J72,0))</f>
        <v>0</v>
      </c>
      <c r="K73">
        <f>IF(_xlfn.IFNA($A73,"")="","",Daily!L73+IF(ROW(J73)&gt;4,K72,0))</f>
        <v>396</v>
      </c>
      <c r="L73">
        <f>IF(_xlfn.IFNA($A73,"")="","",Daily!M73+IF(ROW(K73)&gt;4,L72,0))</f>
        <v>46</v>
      </c>
      <c r="M73">
        <f>IF(_xlfn.IFNA($A73,"")="","",Daily!N73+IF(ROW(L73)&gt;4,M72,0))</f>
        <v>0</v>
      </c>
      <c r="N73">
        <f>IF(_xlfn.IFNA($A73,"")="","",Daily!O73+IF(ROW(M73)&gt;4,N72,0))</f>
        <v>873</v>
      </c>
      <c r="O73">
        <f>IF(_xlfn.IFNA($A73,"")="","",Daily!P73+IF(ROW(N73)&gt;4,O72,0))</f>
        <v>8</v>
      </c>
      <c r="P73">
        <f>IF(_xlfn.IFNA($A73,"")="","",Daily!Q73+IF(ROW(O73)&gt;4,P72,0))</f>
        <v>4</v>
      </c>
      <c r="Q73">
        <f>IF(_xlfn.IFNA($A73,"")="","",Daily!R73+IF(ROW(P73)&gt;4,Q72,0))</f>
        <v>80</v>
      </c>
      <c r="R73">
        <f>IF(_xlfn.IFNA($A73,"")="","",Daily!S73+IF(ROW(Q73)&gt;4,R72,0))</f>
        <v>5</v>
      </c>
      <c r="S73">
        <f>IF(_xlfn.IFNA($A73,"")="","",Daily!T73+IF(ROW(R73)&gt;4,S72,0))</f>
        <v>2</v>
      </c>
      <c r="T73">
        <f>IF(_xlfn.IFNA($A73,"")="","",Daily!U73+IF(ROW(S73)&gt;4,T72,0))</f>
        <v>422</v>
      </c>
      <c r="U73">
        <f>IF(_xlfn.IFNA($A73,"")="","",Daily!V73+IF(ROW(T73)&gt;4,U72,0))</f>
        <v>92</v>
      </c>
      <c r="V73">
        <f>IF(_xlfn.IFNA($A73,"")="","",Daily!W73+IF(ROW(U73)&gt;4,V72,0))</f>
        <v>2</v>
      </c>
      <c r="W73">
        <f>IF(_xlfn.IFNA($A73,"")="","",Daily!X73+IF(ROW(V73)&gt;4,W72,0))</f>
        <v>1085</v>
      </c>
      <c r="X73">
        <f>IF(_xlfn.IFNA($A73,"")="","",Daily!Y73+IF(ROW(W73)&gt;4,X72,0))</f>
        <v>476</v>
      </c>
      <c r="Y73">
        <f>IF(_xlfn.IFNA($A73,"")="","",Daily!Z73+IF(ROW(X73)&gt;4,Y72,0))</f>
        <v>7</v>
      </c>
      <c r="Z73">
        <f>IF(_xlfn.IFNA($A73,"")="","",Daily!C73+Daily!F73+Daily!I73+Daily!L73+Daily!O73+Daily!R73+Daily!U73+Daily!X73)</f>
        <v>225</v>
      </c>
      <c r="AA73">
        <f>IF(_xlfn.IFNA($A73,"")="","",Daily!D73+Daily!G73+Daily!J73+Daily!M73+Daily!P73+Daily!S73+Daily!V73+Daily!Y73+Daily!AA73)</f>
        <v>63</v>
      </c>
      <c r="AB73">
        <f>IF(_xlfn.IFNA($A73,"")="","",Daily!E73+Daily!H73+Daily!K73+Daily!N73+Daily!Q73+Daily!T73+Daily!W73+Daily!Z73)</f>
        <v>0</v>
      </c>
      <c r="AC73">
        <f t="shared" si="83"/>
        <v>5362</v>
      </c>
      <c r="AD73">
        <f t="shared" si="84"/>
        <v>650</v>
      </c>
      <c r="AE73">
        <f t="shared" si="85"/>
        <v>28</v>
      </c>
      <c r="AF73" s="5">
        <f t="shared" si="86"/>
        <v>0.82417582417582413</v>
      </c>
      <c r="AG73">
        <f t="shared" si="87"/>
        <v>4684</v>
      </c>
      <c r="AH73">
        <f t="shared" si="88"/>
        <v>2973</v>
      </c>
      <c r="AI73">
        <f t="shared" si="89"/>
        <v>646</v>
      </c>
      <c r="AJ73">
        <f t="shared" si="90"/>
        <v>16</v>
      </c>
      <c r="AK73">
        <f t="shared" si="91"/>
        <v>2311</v>
      </c>
      <c r="AL73" s="2">
        <f t="shared" si="92"/>
        <v>4.1297935103244837E-2</v>
      </c>
      <c r="AM73" s="2">
        <f t="shared" si="93"/>
        <v>0.95870206489675514</v>
      </c>
      <c r="AN73" s="2">
        <f t="shared" si="94"/>
        <v>1.6971279373368148E-2</v>
      </c>
      <c r="AO73" s="2">
        <f t="shared" si="95"/>
        <v>0.44554270794479672</v>
      </c>
      <c r="AP73" s="2">
        <f t="shared" si="96"/>
        <v>4.8489369638194703E-3</v>
      </c>
      <c r="AQ73" s="2">
        <f t="shared" si="97"/>
        <v>7.3853039910481158E-2</v>
      </c>
      <c r="AR73" s="2">
        <f t="shared" si="98"/>
        <v>0.1628123834390153</v>
      </c>
      <c r="AS73" s="2">
        <f t="shared" si="99"/>
        <v>1.4919806042521447E-2</v>
      </c>
      <c r="AT73" s="2">
        <f t="shared" si="100"/>
        <v>7.8701976874300639E-2</v>
      </c>
      <c r="AU73" s="2">
        <f t="shared" si="101"/>
        <v>0.20234986945169714</v>
      </c>
      <c r="AV73" s="3">
        <f t="shared" ca="1" si="102"/>
        <v>311.71428571428572</v>
      </c>
      <c r="AW73" s="2">
        <f t="shared" si="103"/>
        <v>4.3799883200311467E-2</v>
      </c>
      <c r="AX73" s="2">
        <f t="shared" si="104"/>
        <v>-0.17582417582417584</v>
      </c>
      <c r="AY73" t="e">
        <f t="shared" si="105"/>
        <v>#N/A</v>
      </c>
      <c r="AZ73">
        <f t="shared" si="106"/>
        <v>9</v>
      </c>
      <c r="BA73" s="3">
        <f>IF(_xlfn.IFNA($A73,"")="","",AC73/(Configuration!$B$1/1000000))</f>
        <v>211.39948668009762</v>
      </c>
      <c r="BB73">
        <f>IF(OR(_xlfn.IFNA($A73,"")="", ROW()&lt;=3,MAX(International!$C$3:$C$2000)&lt;$AC73),"",$A73-_xlfn.XLOOKUP($AC73,International!$C$3:$C$2000,International!$A$3:$A$2000,NA(),1,1))</f>
        <v>27</v>
      </c>
      <c r="BC73">
        <f>IF(OR(_xlfn.IFNA($A73,"")="", ROW()&lt;=3,MAX(International!$D$3:$D$2000)&lt;$BA73),"",$A73-_xlfn.XLOOKUP($BA73,International!$D$3:$D$2000,International!$A$3:$A$2000,NA(),1,1))</f>
        <v>22</v>
      </c>
      <c r="BD73">
        <f>IF(OR(_xlfn.IFNA($A73,"")="", ROW()&lt;=3,MAX(International!$F$3:$F$2000)&lt;$AC73),"",$A73-_xlfn.XLOOKUP($AC73,International!$F$3:$F$2000,International!$A$3:$A$2000,NA(),1,1))</f>
        <v>18</v>
      </c>
      <c r="BE73">
        <f>IF(OR(_xlfn.IFNA($A73,"")="", ROW()&lt;=3,MAX(International!$G$3:$G$2000)&lt;$BA73),"",$A73-_xlfn.XLOOKUP($BA73,International!$G$3:$G$2000,International!$A$3:$A$2000,NA(),1,1))</f>
        <v>13</v>
      </c>
      <c r="BF73">
        <f>IF(OR(_xlfn.IFNA($A73,"")="", ROW()&lt;=3,MAX(International!$I$3:$I$2000)&lt;$AC73),"",$A73-_xlfn.XLOOKUP($AC73,International!$I$3:$I$2000,International!$A$3:$A$2000,NA(),1,1))</f>
        <v>-5</v>
      </c>
      <c r="BG73">
        <f>IF(OR(_xlfn.IFNA($A73,"")="", ROW()&lt;=3,MAX(International!$J$3:$J$2000)&lt;$BA73),"",$A73-_xlfn.XLOOKUP($BA73,International!$J$3:$J$2000,International!$A$3:$A$2000,NA(),1,1))</f>
        <v>14</v>
      </c>
      <c r="BH73">
        <f>IF(OR(_xlfn.IFNA($A73,"")="", ROW()&lt;=3,MAX(International!$L$3:$L$2000)&lt;$AC73),"",$A73-_xlfn.XLOOKUP($AC73,International!$L$3:$L$2000,International!$A$3:$A$2000,NA(),1,1))</f>
        <v>17</v>
      </c>
      <c r="BI73">
        <f>IF(OR(_xlfn.IFNA($A73,"")="", ROW()&lt;=3,MAX(International!$M$3:$M$2000)&lt;$BA73),"",$A73-_xlfn.XLOOKUP($BA73,International!$M$3:$M$2000,International!$A$3:$A$2000,NA(),1,1))</f>
        <v>8</v>
      </c>
      <c r="BJ73">
        <f>IF(OR(_xlfn.IFNA($A73,"")="", ROW()&lt;=3,MAX(International!$O$3:$O$2000)&lt;$AC73),"",$A73-_xlfn.XLOOKUP($AC73,International!$O$3:$O$2000,International!$A$3:$A$2000,NA(),1,1))</f>
        <v>8</v>
      </c>
      <c r="BK73">
        <f>IF(OR(_xlfn.IFNA($A73,"")="", ROW()&lt;=3,MAX(International!$P$3:$P$2000)&lt;$BA73),"",$A73-_xlfn.XLOOKUP($BA73,International!$P$3:$P$2000,International!$A$3:$A$2000,NA(),1,1))</f>
        <v>13</v>
      </c>
      <c r="BL73" t="str">
        <f>IF(OR(_xlfn.IFNA($A73,"")="", ROW()&lt;=3,MAX(International!$R$3:$R$2000)&lt;$AC73),"",$A73-_xlfn.XLOOKUP($AC73,International!$R$3:$R$2000,International!$A$3:$A$2000,NA(),1,1))</f>
        <v/>
      </c>
      <c r="BM73">
        <f>IF(OR(_xlfn.IFNA($A73,"")="", ROW()&lt;=3,MAX(International!$S$3:$S$2000)&lt;$BA73),"",$A73-_xlfn.XLOOKUP($BA73,International!$S$3:$S$2000,International!$A$3:$A$2000,NA(),1,1))</f>
        <v>-2</v>
      </c>
      <c r="BN73">
        <f>IF(OR(_xlfn.IFNA($A73,"")="", ROW()&lt;=3,MAX(International!$U$3:$U$2000)&lt;$AC73),"",$A73-_xlfn.XLOOKUP($AC73,International!$U$3:$U$2000,International!$A$3:$A$2000,NA(),1,1))</f>
        <v>30</v>
      </c>
      <c r="BO73" t="str">
        <f>IF(OR(_xlfn.IFNA($A73,"")="", ROW()&lt;=3,MAX(International!$V$3:$V$2000)&lt;$BA73),"",$A73-_xlfn.XLOOKUP($BA73,International!$V$3:$V$2000,International!$A$3:$A$2000,NA(),1,1))</f>
        <v/>
      </c>
      <c r="BP73">
        <f>IF(OR(_xlfn.IFNA($A73,"")="", ROW()&lt;=3,MAX(International!$X$3:$X$2000)&lt;$AC73),"",$A73-_xlfn.XLOOKUP($AC73,International!$X$3:$X$2000,International!$A$3:$A$2000,NA(),1,1))</f>
        <v>12</v>
      </c>
      <c r="BQ73">
        <f>IF(OR(_xlfn.IFNA($A73,"")="", ROW()&lt;=3,MAX(International!$Y$3:$Y$2000)&lt;$BA73),"",$A73-_xlfn.XLOOKUP($BA73,International!$Y$3:$Y$2000,International!$A$3:$A$2000,NA(),1,1))</f>
        <v>7</v>
      </c>
      <c r="BR73">
        <f t="shared" si="107"/>
        <v>24</v>
      </c>
      <c r="BS73" t="e">
        <f t="shared" si="68"/>
        <v>#N/A</v>
      </c>
      <c r="BT73">
        <f t="shared" si="69"/>
        <v>409600</v>
      </c>
      <c r="BU73">
        <f t="shared" si="70"/>
        <v>25600</v>
      </c>
      <c r="BV73">
        <f t="shared" si="71"/>
        <v>6400</v>
      </c>
      <c r="BW73">
        <f t="shared" si="72"/>
        <v>2784</v>
      </c>
      <c r="BX73">
        <f t="shared" si="108"/>
        <v>1600</v>
      </c>
      <c r="BY73">
        <f t="shared" si="109"/>
        <v>1076</v>
      </c>
      <c r="BZ73">
        <f t="shared" si="110"/>
        <v>1496</v>
      </c>
      <c r="CA73">
        <f t="shared" si="111"/>
        <v>4242</v>
      </c>
      <c r="CB73">
        <f t="shared" si="73"/>
        <v>5362</v>
      </c>
      <c r="CC73">
        <f t="shared" si="74"/>
        <v>4.177764350632418</v>
      </c>
      <c r="CD73">
        <f>IF(OR(ISNA($A73),$AC73&lt;100),NA(),IF($BR73=0,0,FLOOR((CB73-_xlfn.XLOOKUP(_xlfn.AGGREGATE(5,6,$BR$3:$BR2024),$BR$3:$BR$2000,CB$3:CB$2000,1,1))/_xlfn.XLOOKUP($BR73,$BR$3:$BR$2000,$BR$3:$BR$2000,1,1), 1)))</f>
        <v>218</v>
      </c>
      <c r="CE73">
        <f t="shared" si="112"/>
        <v>16.169417821280639</v>
      </c>
      <c r="CF73" cm="1">
        <f t="array" ref="CF73">IFERROR(IF(OR(ISNA($A73),$AC73&lt;100,INDEX(International!C$3:C$2000,_xlfn.XMATCH(100,International!C$3:C$2000,1,1)+$BR73)=""),NA(),INDEX(International!C$3:C$2000,_xlfn.XMATCH(100,International!C$3:C$2000,1,1)+$BR73)), NA())</f>
        <v>35713</v>
      </c>
      <c r="CG73">
        <f t="shared" si="75"/>
        <v>2.8300867161817322</v>
      </c>
      <c r="CH73">
        <f>IF(OR(ISNA($A73),$AC73&lt;100),NA(),IF($BR73=0,0,FLOOR((CF73-_xlfn.XLOOKUP(_xlfn.AGGREGATE(5,6,$BR$3:$BR2024),$BR$3:$BR$2000,CF$3:CF$2000,1,1))/_xlfn.XLOOKUP($BR73,$BR$3:$BR$2000,$BR$3:$BR$2000,1,1), 1)))</f>
        <v>1481</v>
      </c>
      <c r="CI73">
        <f t="shared" si="113"/>
        <v>5.5302782433280555</v>
      </c>
      <c r="CJ73" cm="1">
        <f t="array" ref="CJ73">IFERROR(IF(OR(ISNA($A73),$AC73&lt;100,INDEX(International!F$3:F$2000,_xlfn.XMATCH(100,International!F$3:F$2000,1,1)+$BR73)=""),NA(),INDEX(International!F$3:F$2000,_xlfn.XMATCH(100,International!F$3:F$2000,1,1)+$BR73)), NA())</f>
        <v>22304</v>
      </c>
      <c r="CK73">
        <f t="shared" si="76"/>
        <v>3.0764660812599858</v>
      </c>
      <c r="CL73">
        <f>IF(OR(ISNA($A73),$AC73&lt;100),NA(),IF($BR73=0,0,FLOOR((CJ73-_xlfn.XLOOKUP(_xlfn.AGGREGATE(5,6,$BR$3:$BR2024),$BR$3:$BR$2000,CJ$3:CJ$2000,1,1))/_xlfn.XLOOKUP($BR73,$BR$3:$BR$2000,$BR$3:$BR$2000,1,1), 1)))</f>
        <v>925</v>
      </c>
      <c r="CM73">
        <f t="shared" si="114"/>
        <v>5.9620534707340704</v>
      </c>
      <c r="CN73" cm="1">
        <f t="array" ref="CN73">IFERROR(IF(OR(ISNA($A73),$AC73&lt;100,INDEX(International!I$3:I$2000,_xlfn.XMATCH(100,International!I$3:I$2000,1,1)+$BR73)=""),NA(),INDEX(International!I$3:I$2000,_xlfn.XMATCH(100,International!I$3:I$2000,1,1)+$BR73)), NA())</f>
        <v>3757</v>
      </c>
      <c r="CO73">
        <f t="shared" si="77"/>
        <v>4.5875863030397586</v>
      </c>
      <c r="CP73">
        <f>IF(OR(ISNA($A73),$AC73&lt;100),NA(),IF($BR73=0,0,FLOOR((CN73-_xlfn.XLOOKUP(_xlfn.AGGREGATE(5,6,$BR$3:$BR2024),$BR$3:$BR$2000,CN$3:CN$2000,1,1))/_xlfn.XLOOKUP($BR73,$BR$3:$BR$2000,$BR$3:$BR$2000,1,1), 1)))</f>
        <v>145</v>
      </c>
      <c r="CQ73">
        <f t="shared" si="115"/>
        <v>6.6667047670564505</v>
      </c>
      <c r="CR73" cm="1">
        <f t="array" ref="CR73">IFERROR(IF(OR(ISNA($A73),$AC73&lt;100,INDEX(International!L$3:L$2000,_xlfn.XMATCH(100,International!L$3:L$2000,1,1)+$BR73)=""),NA(),INDEX(International!L$3:L$2000,_xlfn.XMATCH(100,International!L$3:L$2000,1,1)+$BR73)), NA())</f>
        <v>101657</v>
      </c>
      <c r="CS73">
        <f t="shared" si="78"/>
        <v>2.4025241288938393</v>
      </c>
      <c r="CT73">
        <f>IF(OR(ISNA($A73),$AC73&lt;100),NA(),IF($BR73=0,0,FLOOR((CR73-_xlfn.XLOOKUP(_xlfn.AGGREGATE(5,6,$BR$3:$BR2024),$BR$3:$BR$2000,CR$3:CR$2000,1,1))/_xlfn.XLOOKUP($BR73,$BR$3:$BR$2000,$BR$3:$BR$2000,1,1), 1)))</f>
        <v>4230</v>
      </c>
      <c r="CU73">
        <f t="shared" si="116"/>
        <v>3.6027102567562319</v>
      </c>
      <c r="CV73" cm="1">
        <f t="array" ref="CV73">IFERROR(IF(OR(ISNA($A73),$AC73&lt;100,INDEX(International!O$3:O$2000,_xlfn.XMATCH(100,International!O$3:O$2000,1,1)+$BR73)=""),NA(),INDEX(International!O$3:O$2000,_xlfn.XMATCH(100,International!O$3:O$2000,1,1)+$BR73)), NA())</f>
        <v>11899</v>
      </c>
      <c r="CW73">
        <f t="shared" si="79"/>
        <v>3.4809363862162144</v>
      </c>
      <c r="CX73">
        <f>IF(OR(ISNA($A73),$AC73&lt;100),NA(),IF($BR73=0,0,FLOOR((CV73-_xlfn.XLOOKUP(_xlfn.AGGREGATE(5,6,$BR$3:$BR2024),$BR$3:$BR$2000,CV$3:CV$2000,1,1))/_xlfn.XLOOKUP($BR73,$BR$3:$BR$2000,$BR$3:$BR$2000,1,1), 1)))</f>
        <v>491</v>
      </c>
      <c r="CY73">
        <f t="shared" si="117"/>
        <v>7.4069665607194386</v>
      </c>
      <c r="CZ73" cm="1">
        <f t="array" ref="CZ73">IFERROR(IF(OR(ISNA($A73),$AC73&lt;100,INDEX(International!R$3:R$2000,_xlfn.XMATCH(100,International!R$3:R$2000,1,1)+$BR73)=""),NA(),INDEX(International!R$3:R$2000,_xlfn.XMATCH(100,International!R$3:R$2000,1,1)+$BR73)), NA())</f>
        <v>558</v>
      </c>
      <c r="DA73">
        <f t="shared" si="80"/>
        <v>9.6763849100616408</v>
      </c>
      <c r="DB73">
        <f>IF(OR(ISNA($A73),$AC73&lt;100),NA(),IF($BR73=0,0,FLOOR((CZ73-_xlfn.XLOOKUP(_xlfn.AGGREGATE(5,6,$BR$3:$BR2024),$BR$3:$BR$2000,CZ$3:CZ$2000,1,1))/_xlfn.XLOOKUP($BR73,$BR$3:$BR$2000,$BR$3:$BR$2000,1,1), 1)))</f>
        <v>19</v>
      </c>
      <c r="DC73">
        <f t="shared" si="118"/>
        <v>7.5415085145142342</v>
      </c>
      <c r="DD73" cm="1">
        <f t="array" ref="DD73">IFERROR(IF(OR(ISNA($A73),$AC73&lt;100,INDEX(International!U$3:U$2000,_xlfn.XMATCH(100,International!U$3:U$2000,1,1)+$BR73)=""),NA(),INDEX(International!U$3:U$2000,_xlfn.XMATCH(100,International!U$3:U$2000,1,1)+$BR73)), NA())</f>
        <v>8162</v>
      </c>
      <c r="DE73">
        <f t="shared" si="81"/>
        <v>3.7790212264596432</v>
      </c>
      <c r="DF73">
        <f>IF(OR(ISNA($A73),$AC73&lt;100),NA(),IF($BR73=0,0,FLOOR((DD73-_xlfn.XLOOKUP(_xlfn.AGGREGATE(5,6,$BR$3:$BR2024),$BR$3:$BR$2000,DD$3:DD$2000,1,1))/_xlfn.XLOOKUP($BR73,$BR$3:$BR$2000,$BR$3:$BR$2000,1,1), 1)))</f>
        <v>335</v>
      </c>
      <c r="DG73">
        <f t="shared" si="119"/>
        <v>74.093245089802863</v>
      </c>
      <c r="DH73" cm="1">
        <f t="array" ref="DH73">IFERROR(IF(OR(ISNA($A73),$AC73&lt;100,INDEX(International!X$3:X$2000,_xlfn.XMATCH(100,International!X$3:X$2000,1,1)+$BR73)=""),NA(),INDEX(International!X$3:X$2000,_xlfn.XMATCH(100,International!X$3:X$2000,1,1)+$BR73)), NA())</f>
        <v>19522</v>
      </c>
      <c r="DI73">
        <f t="shared" si="82"/>
        <v>3.1541773511526294</v>
      </c>
      <c r="DJ73">
        <f>IF(OR(ISNA($A73),$AC73&lt;100),NA(),IF($BR73=0,0,FLOOR((DH73-_xlfn.XLOOKUP(_xlfn.AGGREGATE(5,6,$BR$3:$BR2024),$BR$3:$BR$2000,DH$3:DH$2000,1,1))/_xlfn.XLOOKUP($BR73,$BR$3:$BR$2000,$BR$3:$BR$2000,1,1), 1)))</f>
        <v>808</v>
      </c>
      <c r="DK73">
        <f t="shared" si="120"/>
        <v>5.2074414126025497</v>
      </c>
      <c r="DL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72+1,DL72+1,NA())))</f>
        <v>#N/A</v>
      </c>
      <c r="DM73" t="e" cm="1">
        <f t="array" ref="DM73">IFERROR(IF(ISNA($A73),NA(),INDEX(B$3:B$2000,_xlfn.XMATCH(Configuration!$B$12,B$3:B$2000,1,1)+$DL73)-0), NA())</f>
        <v>#N/A</v>
      </c>
      <c r="DN73" t="e" cm="1">
        <f t="array" ref="DN73">IFERROR(IF(ISNA($A73),NA(),INDEX(E$3:E$2000,_xlfn.XMATCH(Configuration!$B$12,E$3:E$2000,1,1)+$DL73)-0), NA())</f>
        <v>#N/A</v>
      </c>
      <c r="DO73" t="e" cm="1">
        <f t="array" ref="DO73">IFERROR(IF(ISNA($A73),NA(),INDEX(H$3:H$2000,_xlfn.XMATCH(Configuration!$B$12,H$3:H$2000,1,1)+$DL73)-0), NA())</f>
        <v>#N/A</v>
      </c>
      <c r="DP73" t="e" cm="1">
        <f t="array" ref="DP73">IFERROR(IF(ISNA($A73),NA(),INDEX(K$3:K$2000,_xlfn.XMATCH(Configuration!$B$12,K$3:K$2000,1,1)+$DL73)-0), NA())</f>
        <v>#N/A</v>
      </c>
      <c r="DQ73" t="e" cm="1">
        <f t="array" ref="DQ73">IFERROR(IF(ISNA($A73),NA(),INDEX(N$3:N$2000,_xlfn.XMATCH(Configuration!$B$12,N$3:N$2000,1,1)+$DL73)-0), NA())</f>
        <v>#N/A</v>
      </c>
      <c r="DR73" t="e" cm="1">
        <f t="array" ref="DR73">IFERROR(IF(ISNA($A73),NA(),INDEX(Q$3:Q$2000,_xlfn.XMATCH(Configuration!$B$12,Q$3:Q$2000,1,1)+$DL73)-0), NA())</f>
        <v>#N/A</v>
      </c>
      <c r="DS73" t="e" cm="1">
        <f t="array" ref="DS73">IFERROR(IF(ISNA($A73),NA(),INDEX(T$3:T$2000,_xlfn.XMATCH(Configuration!$B$12,T$3:T$2000,1,1)+$DL73)-0), NA())</f>
        <v>#N/A</v>
      </c>
      <c r="DT73" t="e" cm="1">
        <f t="array" ref="DT73">IFERROR(IF(ISNA($A73),NA(),INDEX(W$3:W$2000,_xlfn.XMATCH(Configuration!$B$12,W$3:W$2000,1,1)+$DL73)-0), NA())</f>
        <v>#N/A</v>
      </c>
    </row>
    <row r="74" spans="1:124" x14ac:dyDescent="0.2">
      <c r="A74" s="1">
        <f>IF(OR(Daily!$A74="",Daily!$B74="*"),NA(),Daily!A74)</f>
        <v>43925</v>
      </c>
      <c r="B74">
        <f>IF(_xlfn.IFNA($A74,"")="","",Daily!C74+IF(ROW(A74)&gt;4,B73,0))</f>
        <v>93</v>
      </c>
      <c r="C74">
        <f>IF(_xlfn.IFNA($A74,"")="","",Daily!D74+IF(ROW(B74)&gt;4,C73,0))</f>
        <v>18</v>
      </c>
      <c r="D74">
        <f>IF(_xlfn.IFNA($A74,"")="","",Daily!E74+IF(ROW(C74)&gt;4,D73,0))</f>
        <v>2</v>
      </c>
      <c r="E74">
        <f>IF(_xlfn.IFNA($A74,"")="","",Daily!F74+IF(ROW(D74)&gt;4,E73,0))</f>
        <v>2493</v>
      </c>
      <c r="F74">
        <f>IF(_xlfn.IFNA($A74,"")="","",Daily!G74+IF(ROW(E74)&gt;4,F73,0))</f>
        <v>4</v>
      </c>
      <c r="G74">
        <f>IF(_xlfn.IFNA($A74,"")="","",Daily!H74+IF(ROW(F74)&gt;4,G73,0))</f>
        <v>12</v>
      </c>
      <c r="H74">
        <f>IF(_xlfn.IFNA($A74,"")="","",Daily!I74+IF(ROW(G74)&gt;4,H73,0))</f>
        <v>26</v>
      </c>
      <c r="I74">
        <f>IF(_xlfn.IFNA($A74,"")="","",Daily!J74+IF(ROW(H74)&gt;4,I73,0))</f>
        <v>1</v>
      </c>
      <c r="J74">
        <f>IF(_xlfn.IFNA($A74,"")="","",Daily!K74+IF(ROW(I74)&gt;4,J73,0))</f>
        <v>0</v>
      </c>
      <c r="K74">
        <f>IF(_xlfn.IFNA($A74,"")="","",Daily!L74+IF(ROW(J74)&gt;4,K73,0))</f>
        <v>407</v>
      </c>
      <c r="L74">
        <f>IF(_xlfn.IFNA($A74,"")="","",Daily!M74+IF(ROW(K74)&gt;4,L73,0))</f>
        <v>46</v>
      </c>
      <c r="M74">
        <f>IF(_xlfn.IFNA($A74,"")="","",Daily!N74+IF(ROW(L74)&gt;4,M73,0))</f>
        <v>0</v>
      </c>
      <c r="N74">
        <f>IF(_xlfn.IFNA($A74,"")="","",Daily!O74+IF(ROW(M74)&gt;4,N73,0))</f>
        <v>900</v>
      </c>
      <c r="O74">
        <f>IF(_xlfn.IFNA($A74,"")="","",Daily!P74+IF(ROW(N74)&gt;4,O73,0))</f>
        <v>8</v>
      </c>
      <c r="P74">
        <f>IF(_xlfn.IFNA($A74,"")="","",Daily!Q74+IF(ROW(O74)&gt;4,P73,0))</f>
        <v>4</v>
      </c>
      <c r="Q74">
        <f>IF(_xlfn.IFNA($A74,"")="","",Daily!R74+IF(ROW(P74)&gt;4,Q73,0))</f>
        <v>82</v>
      </c>
      <c r="R74">
        <f>IF(_xlfn.IFNA($A74,"")="","",Daily!S74+IF(ROW(Q74)&gt;4,R73,0))</f>
        <v>5</v>
      </c>
      <c r="S74">
        <f>IF(_xlfn.IFNA($A74,"")="","",Daily!T74+IF(ROW(R74)&gt;4,S73,0))</f>
        <v>2</v>
      </c>
      <c r="T74">
        <f>IF(_xlfn.IFNA($A74,"")="","",Daily!U74+IF(ROW(S74)&gt;4,T73,0))</f>
        <v>436</v>
      </c>
      <c r="U74">
        <f>IF(_xlfn.IFNA($A74,"")="","",Daily!V74+IF(ROW(T74)&gt;4,U73,0))</f>
        <v>92</v>
      </c>
      <c r="V74">
        <f>IF(_xlfn.IFNA($A74,"")="","",Daily!W74+IF(ROW(U74)&gt;4,V73,0))</f>
        <v>2</v>
      </c>
      <c r="W74">
        <f>IF(_xlfn.IFNA($A74,"")="","",Daily!X74+IF(ROW(V74)&gt;4,W73,0))</f>
        <v>1115</v>
      </c>
      <c r="X74">
        <f>IF(_xlfn.IFNA($A74,"")="","",Daily!Y74+IF(ROW(W74)&gt;4,X73,0))</f>
        <v>527</v>
      </c>
      <c r="Y74">
        <f>IF(_xlfn.IFNA($A74,"")="","",Daily!Z74+IF(ROW(X74)&gt;4,Y73,0))</f>
        <v>8</v>
      </c>
      <c r="Z74">
        <f>IF(_xlfn.IFNA($A74,"")="","",Daily!C74+Daily!F74+Daily!I74+Daily!L74+Daily!O74+Daily!R74+Daily!U74+Daily!X74)</f>
        <v>190</v>
      </c>
      <c r="AA74">
        <f>IF(_xlfn.IFNA($A74,"")="","",Daily!D74+Daily!G74+Daily!J74+Daily!M74+Daily!P74+Daily!S74+Daily!V74+Daily!Y74+Daily!AA74)</f>
        <v>1418</v>
      </c>
      <c r="AB74">
        <f>IF(_xlfn.IFNA($A74,"")="","",Daily!E74+Daily!H74+Daily!K74+Daily!N74+Daily!Q74+Daily!T74+Daily!W74+Daily!Z74)</f>
        <v>2</v>
      </c>
      <c r="AC74">
        <f t="shared" si="83"/>
        <v>5552</v>
      </c>
      <c r="AD74">
        <f t="shared" si="84"/>
        <v>2068</v>
      </c>
      <c r="AE74">
        <f t="shared" si="85"/>
        <v>30</v>
      </c>
      <c r="AF74" s="5">
        <f t="shared" si="86"/>
        <v>0.84444444444444444</v>
      </c>
      <c r="AG74">
        <f t="shared" si="87"/>
        <v>3454</v>
      </c>
      <c r="AH74">
        <f t="shared" si="88"/>
        <v>3059</v>
      </c>
      <c r="AI74">
        <f t="shared" si="89"/>
        <v>2064</v>
      </c>
      <c r="AJ74">
        <f t="shared" si="90"/>
        <v>18</v>
      </c>
      <c r="AK74">
        <f t="shared" si="91"/>
        <v>977</v>
      </c>
      <c r="AL74" s="2">
        <f t="shared" si="92"/>
        <v>1.4299332697807437E-2</v>
      </c>
      <c r="AM74" s="2">
        <f t="shared" si="93"/>
        <v>0.98570066730219252</v>
      </c>
      <c r="AN74" s="2">
        <f t="shared" si="94"/>
        <v>1.67507204610951E-2</v>
      </c>
      <c r="AO74" s="2">
        <f t="shared" si="95"/>
        <v>0.44902737752161381</v>
      </c>
      <c r="AP74" s="2">
        <f t="shared" si="96"/>
        <v>4.6829971181556193E-3</v>
      </c>
      <c r="AQ74" s="2">
        <f t="shared" si="97"/>
        <v>7.3306916426512964E-2</v>
      </c>
      <c r="AR74" s="2">
        <f t="shared" si="98"/>
        <v>0.16210374639769454</v>
      </c>
      <c r="AS74" s="2">
        <f t="shared" si="99"/>
        <v>1.4769452449567724E-2</v>
      </c>
      <c r="AT74" s="2">
        <f t="shared" si="100"/>
        <v>7.853025936599424E-2</v>
      </c>
      <c r="AU74" s="2">
        <f t="shared" si="101"/>
        <v>0.20082853025936601</v>
      </c>
      <c r="AV74" s="3">
        <f t="shared" ca="1" si="102"/>
        <v>273.14285714285717</v>
      </c>
      <c r="AW74" s="2">
        <f t="shared" si="103"/>
        <v>3.5434539350988434E-2</v>
      </c>
      <c r="AX74" s="2">
        <f t="shared" si="104"/>
        <v>-0.15555555555555556</v>
      </c>
      <c r="AY74" t="e">
        <f t="shared" si="105"/>
        <v>#N/A</v>
      </c>
      <c r="AZ74">
        <f t="shared" si="106"/>
        <v>10</v>
      </c>
      <c r="BA74" s="3">
        <f>IF(_xlfn.IFNA($A74,"")="","",AC74/(Configuration!$B$1/1000000))</f>
        <v>218.89033010964229</v>
      </c>
      <c r="BB74">
        <f>IF(OR(_xlfn.IFNA($A74,"")="", ROW()&lt;=3,MAX(International!$C$3:$C$2000)&lt;$AC74),"",$A74-_xlfn.XLOOKUP($AC74,International!$C$3:$C$2000,International!$A$3:$A$2000,NA(),1,1))</f>
        <v>28</v>
      </c>
      <c r="BC74">
        <f>IF(OR(_xlfn.IFNA($A74,"")="", ROW()&lt;=3,MAX(International!$D$3:$D$2000)&lt;$BA74),"",$A74-_xlfn.XLOOKUP($BA74,International!$D$3:$D$2000,International!$A$3:$A$2000,NA(),1,1))</f>
        <v>23</v>
      </c>
      <c r="BD74">
        <f>IF(OR(_xlfn.IFNA($A74,"")="", ROW()&lt;=3,MAX(International!$F$3:$F$2000)&lt;$AC74),"",$A74-_xlfn.XLOOKUP($AC74,International!$F$3:$F$2000,International!$A$3:$A$2000,NA(),1,1))</f>
        <v>19</v>
      </c>
      <c r="BE74">
        <f>IF(OR(_xlfn.IFNA($A74,"")="", ROW()&lt;=3,MAX(International!$G$3:$G$2000)&lt;$BA74),"",$A74-_xlfn.XLOOKUP($BA74,International!$G$3:$G$2000,International!$A$3:$A$2000,NA(),1,1))</f>
        <v>13</v>
      </c>
      <c r="BF74">
        <f>IF(OR(_xlfn.IFNA($A74,"")="", ROW()&lt;=3,MAX(International!$I$3:$I$2000)&lt;$AC74),"",$A74-_xlfn.XLOOKUP($AC74,International!$I$3:$I$2000,International!$A$3:$A$2000,NA(),1,1))</f>
        <v>-5</v>
      </c>
      <c r="BG74">
        <f>IF(OR(_xlfn.IFNA($A74,"")="", ROW()&lt;=3,MAX(International!$J$3:$J$2000)&lt;$BA74),"",$A74-_xlfn.XLOOKUP($BA74,International!$J$3:$J$2000,International!$A$3:$A$2000,NA(),1,1))</f>
        <v>14</v>
      </c>
      <c r="BH74">
        <f>IF(OR(_xlfn.IFNA($A74,"")="", ROW()&lt;=3,MAX(International!$L$3:$L$2000)&lt;$AC74),"",$A74-_xlfn.XLOOKUP($AC74,International!$L$3:$L$2000,International!$A$3:$A$2000,NA(),1,1))</f>
        <v>18</v>
      </c>
      <c r="BI74">
        <f>IF(OR(_xlfn.IFNA($A74,"")="", ROW()&lt;=3,MAX(International!$M$3:$M$2000)&lt;$BA74),"",$A74-_xlfn.XLOOKUP($BA74,International!$M$3:$M$2000,International!$A$3:$A$2000,NA(),1,1))</f>
        <v>9</v>
      </c>
      <c r="BJ74">
        <f>IF(OR(_xlfn.IFNA($A74,"")="", ROW()&lt;=3,MAX(International!$O$3:$O$2000)&lt;$AC74),"",$A74-_xlfn.XLOOKUP($AC74,International!$O$3:$O$2000,International!$A$3:$A$2000,NA(),1,1))</f>
        <v>9</v>
      </c>
      <c r="BK74">
        <f>IF(OR(_xlfn.IFNA($A74,"")="", ROW()&lt;=3,MAX(International!$P$3:$P$2000)&lt;$BA74),"",$A74-_xlfn.XLOOKUP($BA74,International!$P$3:$P$2000,International!$A$3:$A$2000,NA(),1,1))</f>
        <v>14</v>
      </c>
      <c r="BL74" t="str">
        <f>IF(OR(_xlfn.IFNA($A74,"")="", ROW()&lt;=3,MAX(International!$R$3:$R$2000)&lt;$AC74),"",$A74-_xlfn.XLOOKUP($AC74,International!$R$3:$R$2000,International!$A$3:$A$2000,NA(),1,1))</f>
        <v/>
      </c>
      <c r="BM74">
        <f>IF(OR(_xlfn.IFNA($A74,"")="", ROW()&lt;=3,MAX(International!$S$3:$S$2000)&lt;$BA74),"",$A74-_xlfn.XLOOKUP($BA74,International!$S$3:$S$2000,International!$A$3:$A$2000,NA(),1,1))</f>
        <v>-1</v>
      </c>
      <c r="BN74">
        <f>IF(OR(_xlfn.IFNA($A74,"")="", ROW()&lt;=3,MAX(International!$U$3:$U$2000)&lt;$AC74),"",$A74-_xlfn.XLOOKUP($AC74,International!$U$3:$U$2000,International!$A$3:$A$2000,NA(),1,1))</f>
        <v>31</v>
      </c>
      <c r="BO74" t="str">
        <f>IF(OR(_xlfn.IFNA($A74,"")="", ROW()&lt;=3,MAX(International!$V$3:$V$2000)&lt;$BA74),"",$A74-_xlfn.XLOOKUP($BA74,International!$V$3:$V$2000,International!$A$3:$A$2000,NA(),1,1))</f>
        <v/>
      </c>
      <c r="BP74">
        <f>IF(OR(_xlfn.IFNA($A74,"")="", ROW()&lt;=3,MAX(International!$X$3:$X$2000)&lt;$AC74),"",$A74-_xlfn.XLOOKUP($AC74,International!$X$3:$X$2000,International!$A$3:$A$2000,NA(),1,1))</f>
        <v>13</v>
      </c>
      <c r="BQ74">
        <f>IF(OR(_xlfn.IFNA($A74,"")="", ROW()&lt;=3,MAX(International!$Y$3:$Y$2000)&lt;$BA74),"",$A74-_xlfn.XLOOKUP($BA74,International!$Y$3:$Y$2000,International!$A$3:$A$2000,NA(),1,1))</f>
        <v>8</v>
      </c>
      <c r="BR74">
        <f t="shared" si="107"/>
        <v>25</v>
      </c>
      <c r="BS74" t="e">
        <f t="shared" si="68"/>
        <v>#N/A</v>
      </c>
      <c r="BT74" t="e">
        <f t="shared" si="69"/>
        <v>#N/A</v>
      </c>
      <c r="BU74">
        <f t="shared" si="70"/>
        <v>32252</v>
      </c>
      <c r="BV74">
        <f t="shared" si="71"/>
        <v>7610</v>
      </c>
      <c r="BW74">
        <f t="shared" si="72"/>
        <v>3200</v>
      </c>
      <c r="BX74">
        <f t="shared" si="108"/>
        <v>1794</v>
      </c>
      <c r="BY74">
        <f t="shared" si="109"/>
        <v>1188</v>
      </c>
      <c r="BZ74">
        <f t="shared" si="110"/>
        <v>1674</v>
      </c>
      <c r="CA74">
        <f t="shared" si="111"/>
        <v>4415</v>
      </c>
      <c r="CB74">
        <f t="shared" si="73"/>
        <v>5552</v>
      </c>
      <c r="CC74">
        <f t="shared" si="74"/>
        <v>4.3141117442372483</v>
      </c>
      <c r="CD74">
        <f>IF(OR(ISNA($A74),$AC74&lt;100),NA(),IF($BR74=0,0,FLOOR((CB74-_xlfn.XLOOKUP(_xlfn.AGGREGATE(5,6,$BR$3:$BR2025),$BR$3:$BR$2000,CB$3:CB$2000,1,1))/_xlfn.XLOOKUP($BR74,$BR$3:$BR$2000,$BR$3:$BR$2000,1,1), 1)))</f>
        <v>217</v>
      </c>
      <c r="CE74">
        <f t="shared" si="112"/>
        <v>19.905905344513815</v>
      </c>
      <c r="CF74" cm="1">
        <f t="array" ref="CF74">IFERROR(IF(OR(ISNA($A74),$AC74&lt;100,INDEX(International!C$3:C$2000,_xlfn.XMATCH(100,International!C$3:C$2000,1,1)+$BR74)=""),NA(),INDEX(International!C$3:C$2000,_xlfn.XMATCH(100,International!C$3:C$2000,1,1)+$BR74)), NA())</f>
        <v>41035</v>
      </c>
      <c r="CG74">
        <f t="shared" si="75"/>
        <v>2.8799483807213209</v>
      </c>
      <c r="CH74">
        <f>IF(OR(ISNA($A74),$AC74&lt;100),NA(),IF($BR74=0,0,FLOOR((CF74-_xlfn.XLOOKUP(_xlfn.AGGREGATE(5,6,$BR$3:$BR2025),$BR$3:$BR$2000,CF$3:CF$2000,1,1))/_xlfn.XLOOKUP($BR74,$BR$3:$BR$2000,$BR$3:$BR$2000,1,1), 1)))</f>
        <v>1635</v>
      </c>
      <c r="CI74">
        <f t="shared" si="113"/>
        <v>4.9898799362650257</v>
      </c>
      <c r="CJ74" cm="1">
        <f t="array" ref="CJ74">IFERROR(IF(OR(ISNA($A74),$AC74&lt;100,INDEX(International!F$3:F$2000,_xlfn.XMATCH(100,International!F$3:F$2000,1,1)+$BR74)=""),NA(),INDEX(International!F$3:F$2000,_xlfn.XMATCH(100,International!F$3:F$2000,1,1)+$BR74)), NA())</f>
        <v>25233</v>
      </c>
      <c r="CK74">
        <f t="shared" si="76"/>
        <v>3.1331587724355727</v>
      </c>
      <c r="CL74">
        <f>IF(OR(ISNA($A74),$AC74&lt;100),NA(),IF($BR74=0,0,FLOOR((CJ74-_xlfn.XLOOKUP(_xlfn.AGGREGATE(5,6,$BR$3:$BR2025),$BR$3:$BR$2000,CJ$3:CJ$2000,1,1))/_xlfn.XLOOKUP($BR74,$BR$3:$BR$2000,$BR$3:$BR$2000,1,1), 1)))</f>
        <v>1005</v>
      </c>
      <c r="CM74">
        <f t="shared" si="114"/>
        <v>5.6176848092706297</v>
      </c>
      <c r="CN74" cm="1">
        <f t="array" ref="CN74">IFERROR(IF(OR(ISNA($A74),$AC74&lt;100,INDEX(International!I$3:I$2000,_xlfn.XMATCH(100,International!I$3:I$2000,1,1)+$BR74)=""),NA(),INDEX(International!I$3:I$2000,_xlfn.XMATCH(100,International!I$3:I$2000,1,1)+$BR74)), NA())</f>
        <v>4077</v>
      </c>
      <c r="CO74">
        <f t="shared" si="77"/>
        <v>4.6733898224637409</v>
      </c>
      <c r="CP74">
        <f>IF(OR(ISNA($A74),$AC74&lt;100),NA(),IF($BR74=0,0,FLOOR((CN74-_xlfn.XLOOKUP(_xlfn.AGGREGATE(5,6,$BR$3:$BR2025),$BR$3:$BR$2000,CN$3:CN$2000,1,1))/_xlfn.XLOOKUP($BR74,$BR$3:$BR$2000,$BR$3:$BR$2000,1,1), 1)))</f>
        <v>152</v>
      </c>
      <c r="CQ74">
        <f t="shared" si="115"/>
        <v>8.479833707233027</v>
      </c>
      <c r="CR74" cm="1">
        <f t="array" ref="CR74">IFERROR(IF(OR(ISNA($A74),$AC74&lt;100,INDEX(International!L$3:L$2000,_xlfn.XMATCH(100,International!L$3:L$2000,1,1)+$BR74)=""),NA(),INDEX(International!L$3:L$2000,_xlfn.XMATCH(100,International!L$3:L$2000,1,1)+$BR74)), NA())</f>
        <v>121478</v>
      </c>
      <c r="CS74">
        <f t="shared" si="78"/>
        <v>2.4398624303571443</v>
      </c>
      <c r="CT74">
        <f>IF(OR(ISNA($A74),$AC74&lt;100),NA(),IF($BR74=0,0,FLOOR((CR74-_xlfn.XLOOKUP(_xlfn.AGGREGATE(5,6,$BR$3:$BR2025),$BR$3:$BR$2000,CR$3:CR$2000,1,1))/_xlfn.XLOOKUP($BR74,$BR$3:$BR$2000,$BR$3:$BR$2000,1,1), 1)))</f>
        <v>4854</v>
      </c>
      <c r="CU74">
        <f t="shared" si="116"/>
        <v>3.8912701255417086</v>
      </c>
      <c r="CV74" cm="1">
        <f t="array" ref="CV74">IFERROR(IF(OR(ISNA($A74),$AC74&lt;100,INDEX(International!O$3:O$2000,_xlfn.XMATCH(100,International!O$3:O$2000,1,1)+$BR74)=""),NA(),INDEX(International!O$3:O$2000,_xlfn.XMATCH(100,International!O$3:O$2000,1,1)+$BR74)), NA())</f>
        <v>12775</v>
      </c>
      <c r="CW74">
        <f t="shared" si="79"/>
        <v>3.5728681918346337</v>
      </c>
      <c r="CX74">
        <f>IF(OR(ISNA($A74),$AC74&lt;100),NA(),IF($BR74=0,0,FLOOR((CV74-_xlfn.XLOOKUP(_xlfn.AGGREGATE(5,6,$BR$3:$BR2025),$BR$3:$BR$2000,CV$3:CV$2000,1,1))/_xlfn.XLOOKUP($BR74,$BR$3:$BR$2000,$BR$3:$BR$2000,1,1), 1)))</f>
        <v>506</v>
      </c>
      <c r="CY74">
        <f t="shared" si="117"/>
        <v>9.757719950773458</v>
      </c>
      <c r="CZ74" cm="1">
        <f t="array" ref="CZ74">IFERROR(IF(OR(ISNA($A74),$AC74&lt;100,INDEX(International!R$3:R$2000,_xlfn.XMATCH(100,International!R$3:R$2000,1,1)+$BR74)=""),NA(),INDEX(International!R$3:R$2000,_xlfn.XMATCH(100,International!R$3:R$2000,1,1)+$BR74)), NA())</f>
        <v>631</v>
      </c>
      <c r="DA74">
        <f t="shared" si="80"/>
        <v>9.4068421422806772</v>
      </c>
      <c r="DB74">
        <f>IF(OR(ISNA($A74),$AC74&lt;100),NA(),IF($BR74=0,0,FLOOR((CZ74-_xlfn.XLOOKUP(_xlfn.AGGREGATE(5,6,$BR$3:$BR2025),$BR$3:$BR$2000,CZ$3:CZ$2000,1,1))/_xlfn.XLOOKUP($BR74,$BR$3:$BR$2000,$BR$3:$BR$2000,1,1), 1)))</f>
        <v>21</v>
      </c>
      <c r="DC74">
        <f t="shared" si="118"/>
        <v>5.6377767935462586</v>
      </c>
      <c r="DD74" cm="1">
        <f t="array" ref="DD74">IFERROR(IF(OR(ISNA($A74),$AC74&lt;100,INDEX(International!U$3:U$2000,_xlfn.XMATCH(100,International!U$3:U$2000,1,1)+$BR74)=""),NA(),INDEX(International!U$3:U$2000,_xlfn.XMATCH(100,International!U$3:U$2000,1,1)+$BR74)), NA())</f>
        <v>8236</v>
      </c>
      <c r="DE74">
        <f t="shared" si="81"/>
        <v>3.9284260109555369</v>
      </c>
      <c r="DF74">
        <f>IF(OR(ISNA($A74),$AC74&lt;100),NA(),IF($BR74=0,0,FLOOR((DD74-_xlfn.XLOOKUP(_xlfn.AGGREGATE(5,6,$BR$3:$BR2025),$BR$3:$BR$2000,DD$3:DD$2000,1,1))/_xlfn.XLOOKUP($BR74,$BR$3:$BR$2000,$BR$3:$BR$2000,1,1), 1)))</f>
        <v>325</v>
      </c>
      <c r="DG74">
        <f t="shared" si="119"/>
        <v>76.798312899653766</v>
      </c>
      <c r="DH74" cm="1">
        <f t="array" ref="DH74">IFERROR(IF(OR(ISNA($A74),$AC74&lt;100,INDEX(International!X$3:X$2000,_xlfn.XMATCH(100,International!X$3:X$2000,1,1)+$BR74)=""),NA(),INDEX(International!X$3:X$2000,_xlfn.XMATCH(100,International!X$3:X$2000,1,1)+$BR74)), NA())</f>
        <v>22141</v>
      </c>
      <c r="DI74">
        <f t="shared" si="82"/>
        <v>3.2090051058973041</v>
      </c>
      <c r="DJ74">
        <f>IF(OR(ISNA($A74),$AC74&lt;100),NA(),IF($BR74=0,0,FLOOR((DH74-_xlfn.XLOOKUP(_xlfn.AGGREGATE(5,6,$BR$3:$BR2025),$BR$3:$BR$2000,DH$3:DH$2000,1,1))/_xlfn.XLOOKUP($BR74,$BR$3:$BR$2000,$BR$3:$BR$2000,1,1), 1)))</f>
        <v>881</v>
      </c>
      <c r="DK74">
        <f t="shared" si="120"/>
        <v>5.506016075780745</v>
      </c>
      <c r="DL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73+1,DL73+1,NA())))</f>
        <v>#N/A</v>
      </c>
      <c r="DM74" t="e" cm="1">
        <f t="array" ref="DM74">IFERROR(IF(ISNA($A74),NA(),INDEX(B$3:B$2000,_xlfn.XMATCH(Configuration!$B$12,B$3:B$2000,1,1)+$DL74)-0), NA())</f>
        <v>#N/A</v>
      </c>
      <c r="DN74" t="e" cm="1">
        <f t="array" ref="DN74">IFERROR(IF(ISNA($A74),NA(),INDEX(E$3:E$2000,_xlfn.XMATCH(Configuration!$B$12,E$3:E$2000,1,1)+$DL74)-0), NA())</f>
        <v>#N/A</v>
      </c>
      <c r="DO74" t="e" cm="1">
        <f t="array" ref="DO74">IFERROR(IF(ISNA($A74),NA(),INDEX(H$3:H$2000,_xlfn.XMATCH(Configuration!$B$12,H$3:H$2000,1,1)+$DL74)-0), NA())</f>
        <v>#N/A</v>
      </c>
      <c r="DP74" t="e" cm="1">
        <f t="array" ref="DP74">IFERROR(IF(ISNA($A74),NA(),INDEX(K$3:K$2000,_xlfn.XMATCH(Configuration!$B$12,K$3:K$2000,1,1)+$DL74)-0), NA())</f>
        <v>#N/A</v>
      </c>
      <c r="DQ74" t="e" cm="1">
        <f t="array" ref="DQ74">IFERROR(IF(ISNA($A74),NA(),INDEX(N$3:N$2000,_xlfn.XMATCH(Configuration!$B$12,N$3:N$2000,1,1)+$DL74)-0), NA())</f>
        <v>#N/A</v>
      </c>
      <c r="DR74" t="e" cm="1">
        <f t="array" ref="DR74">IFERROR(IF(ISNA($A74),NA(),INDEX(Q$3:Q$2000,_xlfn.XMATCH(Configuration!$B$12,Q$3:Q$2000,1,1)+$DL74)-0), NA())</f>
        <v>#N/A</v>
      </c>
      <c r="DS74" t="e" cm="1">
        <f t="array" ref="DS74">IFERROR(IF(ISNA($A74),NA(),INDEX(T$3:T$2000,_xlfn.XMATCH(Configuration!$B$12,T$3:T$2000,1,1)+$DL74)-0), NA())</f>
        <v>#N/A</v>
      </c>
      <c r="DT74" t="e" cm="1">
        <f t="array" ref="DT74">IFERROR(IF(ISNA($A74),NA(),INDEX(W$3:W$2000,_xlfn.XMATCH(Configuration!$B$12,W$3:W$2000,1,1)+$DL74)-0), NA())</f>
        <v>#N/A</v>
      </c>
    </row>
    <row r="75" spans="1:124" x14ac:dyDescent="0.2">
      <c r="A75" s="1">
        <f>IF(OR(Daily!$A75="",Daily!$B75="*"),NA(),Daily!A75)</f>
        <v>43926</v>
      </c>
      <c r="B75">
        <f>IF(_xlfn.IFNA($A75,"")="","",Daily!C75+IF(ROW(A75)&gt;4,B74,0))</f>
        <v>96</v>
      </c>
      <c r="C75">
        <f>IF(_xlfn.IFNA($A75,"")="","",Daily!D75+IF(ROW(B75)&gt;4,C74,0))</f>
        <v>28</v>
      </c>
      <c r="D75">
        <f>IF(_xlfn.IFNA($A75,"")="","",Daily!E75+IF(ROW(C75)&gt;4,D74,0))</f>
        <v>2</v>
      </c>
      <c r="E75">
        <f>IF(_xlfn.IFNA($A75,"")="","",Daily!F75+IF(ROW(D75)&gt;4,E74,0))</f>
        <v>2580</v>
      </c>
      <c r="F75">
        <f>IF(_xlfn.IFNA($A75,"")="","",Daily!G75+IF(ROW(E75)&gt;4,F74,0))</f>
        <v>4</v>
      </c>
      <c r="G75">
        <f>IF(_xlfn.IFNA($A75,"")="","",Daily!H75+IF(ROW(F75)&gt;4,G74,0))</f>
        <v>16</v>
      </c>
      <c r="H75">
        <f>IF(_xlfn.IFNA($A75,"")="","",Daily!I75+IF(ROW(G75)&gt;4,H74,0))</f>
        <v>27</v>
      </c>
      <c r="I75">
        <f>IF(_xlfn.IFNA($A75,"")="","",Daily!J75+IF(ROW(H75)&gt;4,I74,0))</f>
        <v>1</v>
      </c>
      <c r="J75">
        <f>IF(_xlfn.IFNA($A75,"")="","",Daily!K75+IF(ROW(I75)&gt;4,J74,0))</f>
        <v>0</v>
      </c>
      <c r="K75">
        <f>IF(_xlfn.IFNA($A75,"")="","",Daily!L75+IF(ROW(J75)&gt;4,K74,0))</f>
        <v>409</v>
      </c>
      <c r="L75">
        <f>IF(_xlfn.IFNA($A75,"")="","",Daily!M75+IF(ROW(K75)&gt;4,L74,0))</f>
        <v>51</v>
      </c>
      <c r="M75">
        <f>IF(_xlfn.IFNA($A75,"")="","",Daily!N75+IF(ROW(L75)&gt;4,M74,0))</f>
        <v>0</v>
      </c>
      <c r="N75">
        <f>IF(_xlfn.IFNA($A75,"")="","",Daily!O75+IF(ROW(M75)&gt;4,N74,0))</f>
        <v>907</v>
      </c>
      <c r="O75">
        <f>IF(_xlfn.IFNA($A75,"")="","",Daily!P75+IF(ROW(N75)&gt;4,O74,0))</f>
        <v>8</v>
      </c>
      <c r="P75">
        <f>IF(_xlfn.IFNA($A75,"")="","",Daily!Q75+IF(ROW(O75)&gt;4,P74,0))</f>
        <v>5</v>
      </c>
      <c r="Q75">
        <f>IF(_xlfn.IFNA($A75,"")="","",Daily!R75+IF(ROW(P75)&gt;4,Q74,0))</f>
        <v>86</v>
      </c>
      <c r="R75">
        <f>IF(_xlfn.IFNA($A75,"")="","",Daily!S75+IF(ROW(Q75)&gt;4,R74,0))</f>
        <v>5</v>
      </c>
      <c r="S75">
        <f>IF(_xlfn.IFNA($A75,"")="","",Daily!T75+IF(ROW(R75)&gt;4,S74,0))</f>
        <v>2</v>
      </c>
      <c r="T75">
        <f>IF(_xlfn.IFNA($A75,"")="","",Daily!U75+IF(ROW(S75)&gt;4,T74,0))</f>
        <v>453</v>
      </c>
      <c r="U75">
        <f>IF(_xlfn.IFNA($A75,"")="","",Daily!V75+IF(ROW(T75)&gt;4,U74,0))</f>
        <v>148</v>
      </c>
      <c r="V75">
        <f>IF(_xlfn.IFNA($A75,"")="","",Daily!W75+IF(ROW(U75)&gt;4,V74,0))</f>
        <v>2</v>
      </c>
      <c r="W75">
        <f>IF(_xlfn.IFNA($A75,"")="","",Daily!X75+IF(ROW(V75)&gt;4,W74,0))</f>
        <v>1135</v>
      </c>
      <c r="X75">
        <f>IF(_xlfn.IFNA($A75,"")="","",Daily!Y75+IF(ROW(W75)&gt;4,X74,0))</f>
        <v>583</v>
      </c>
      <c r="Y75">
        <f>IF(_xlfn.IFNA($A75,"")="","",Daily!Z75+IF(ROW(X75)&gt;4,Y74,0))</f>
        <v>8</v>
      </c>
      <c r="Z75">
        <f>IF(_xlfn.IFNA($A75,"")="","",Daily!C75+Daily!F75+Daily!I75+Daily!L75+Daily!O75+Daily!R75+Daily!U75+Daily!X75)</f>
        <v>141</v>
      </c>
      <c r="AA75">
        <f>IF(_xlfn.IFNA($A75,"")="","",Daily!D75+Daily!G75+Daily!J75+Daily!M75+Daily!P75+Daily!S75+Daily!V75+Daily!Y75+Daily!AA75)</f>
        <v>127</v>
      </c>
      <c r="AB75">
        <f>IF(_xlfn.IFNA($A75,"")="","",Daily!E75+Daily!H75+Daily!K75+Daily!N75+Daily!Q75+Daily!T75+Daily!W75+Daily!Z75)</f>
        <v>5</v>
      </c>
      <c r="AC75">
        <f t="shared" si="83"/>
        <v>5693</v>
      </c>
      <c r="AD75">
        <f t="shared" si="84"/>
        <v>2195</v>
      </c>
      <c r="AE75">
        <f t="shared" si="85"/>
        <v>35</v>
      </c>
      <c r="AF75" s="5">
        <f t="shared" si="86"/>
        <v>0.74210526315789471</v>
      </c>
      <c r="AG75">
        <f t="shared" si="87"/>
        <v>3463</v>
      </c>
      <c r="AH75">
        <f t="shared" si="88"/>
        <v>3113</v>
      </c>
      <c r="AI75">
        <f t="shared" si="89"/>
        <v>2191</v>
      </c>
      <c r="AJ75">
        <f t="shared" si="90"/>
        <v>19</v>
      </c>
      <c r="AK75">
        <f t="shared" si="91"/>
        <v>903</v>
      </c>
      <c r="AL75" s="2">
        <f t="shared" si="92"/>
        <v>1.5695067264573991E-2</v>
      </c>
      <c r="AM75" s="2">
        <f t="shared" si="93"/>
        <v>0.98430493273542596</v>
      </c>
      <c r="AN75" s="2">
        <f t="shared" si="94"/>
        <v>1.6862813982083259E-2</v>
      </c>
      <c r="AO75" s="2">
        <f t="shared" si="95"/>
        <v>0.4531881257684876</v>
      </c>
      <c r="AP75" s="2">
        <f t="shared" si="96"/>
        <v>4.7426664324609173E-3</v>
      </c>
      <c r="AQ75" s="2">
        <f t="shared" si="97"/>
        <v>7.1842613736167224E-2</v>
      </c>
      <c r="AR75" s="2">
        <f t="shared" si="98"/>
        <v>0.15931846126822413</v>
      </c>
      <c r="AS75" s="2">
        <f t="shared" si="99"/>
        <v>1.5106270858949587E-2</v>
      </c>
      <c r="AT75" s="2">
        <f t="shared" si="100"/>
        <v>7.9571403477955382E-2</v>
      </c>
      <c r="AU75" s="2">
        <f t="shared" si="101"/>
        <v>0.19936764447567187</v>
      </c>
      <c r="AV75" s="3">
        <f t="shared" ca="1" si="102"/>
        <v>244.14285714285714</v>
      </c>
      <c r="AW75" s="2">
        <f t="shared" si="103"/>
        <v>2.5396253602305477E-2</v>
      </c>
      <c r="AX75" s="2">
        <f t="shared" si="104"/>
        <v>-0.25789473684210529</v>
      </c>
      <c r="AY75" t="e">
        <f t="shared" si="105"/>
        <v>#N/A</v>
      </c>
      <c r="AZ75">
        <f t="shared" si="106"/>
        <v>10</v>
      </c>
      <c r="BA75" s="3">
        <f>IF(_xlfn.IFNA($A75,"")="","",AC75/(Configuration!$B$1/1000000))</f>
        <v>224.44932444419914</v>
      </c>
      <c r="BB75">
        <f>IF(OR(_xlfn.IFNA($A75,"")="", ROW()&lt;=3,MAX(International!$C$3:$C$2000)&lt;$AC75),"",$A75-_xlfn.XLOOKUP($AC75,International!$C$3:$C$2000,International!$A$3:$A$2000,NA(),1,1))</f>
        <v>29</v>
      </c>
      <c r="BC75">
        <f>IF(OR(_xlfn.IFNA($A75,"")="", ROW()&lt;=3,MAX(International!$D$3:$D$2000)&lt;$BA75),"",$A75-_xlfn.XLOOKUP($BA75,International!$D$3:$D$2000,International!$A$3:$A$2000,NA(),1,1))</f>
        <v>24</v>
      </c>
      <c r="BD75">
        <f>IF(OR(_xlfn.IFNA($A75,"")="", ROW()&lt;=3,MAX(International!$F$3:$F$2000)&lt;$AC75),"",$A75-_xlfn.XLOOKUP($AC75,International!$F$3:$F$2000,International!$A$3:$A$2000,NA(),1,1))</f>
        <v>20</v>
      </c>
      <c r="BE75">
        <f>IF(OR(_xlfn.IFNA($A75,"")="", ROW()&lt;=3,MAX(International!$G$3:$G$2000)&lt;$BA75),"",$A75-_xlfn.XLOOKUP($BA75,International!$G$3:$G$2000,International!$A$3:$A$2000,NA(),1,1))</f>
        <v>14</v>
      </c>
      <c r="BF75">
        <f>IF(OR(_xlfn.IFNA($A75,"")="", ROW()&lt;=3,MAX(International!$I$3:$I$2000)&lt;$AC75),"",$A75-_xlfn.XLOOKUP($AC75,International!$I$3:$I$2000,International!$A$3:$A$2000,NA(),1,1))</f>
        <v>-5</v>
      </c>
      <c r="BG75">
        <f>IF(OR(_xlfn.IFNA($A75,"")="", ROW()&lt;=3,MAX(International!$J$3:$J$2000)&lt;$BA75),"",$A75-_xlfn.XLOOKUP($BA75,International!$J$3:$J$2000,International!$A$3:$A$2000,NA(),1,1))</f>
        <v>15</v>
      </c>
      <c r="BH75">
        <f>IF(OR(_xlfn.IFNA($A75,"")="", ROW()&lt;=3,MAX(International!$L$3:$L$2000)&lt;$AC75),"",$A75-_xlfn.XLOOKUP($AC75,International!$L$3:$L$2000,International!$A$3:$A$2000,NA(),1,1))</f>
        <v>19</v>
      </c>
      <c r="BI75">
        <f>IF(OR(_xlfn.IFNA($A75,"")="", ROW()&lt;=3,MAX(International!$M$3:$M$2000)&lt;$BA75),"",$A75-_xlfn.XLOOKUP($BA75,International!$M$3:$M$2000,International!$A$3:$A$2000,NA(),1,1))</f>
        <v>10</v>
      </c>
      <c r="BJ75">
        <f>IF(OR(_xlfn.IFNA($A75,"")="", ROW()&lt;=3,MAX(International!$O$3:$O$2000)&lt;$AC75),"",$A75-_xlfn.XLOOKUP($AC75,International!$O$3:$O$2000,International!$A$3:$A$2000,NA(),1,1))</f>
        <v>10</v>
      </c>
      <c r="BK75">
        <f>IF(OR(_xlfn.IFNA($A75,"")="", ROW()&lt;=3,MAX(International!$P$3:$P$2000)&lt;$BA75),"",$A75-_xlfn.XLOOKUP($BA75,International!$P$3:$P$2000,International!$A$3:$A$2000,NA(),1,1))</f>
        <v>15</v>
      </c>
      <c r="BL75" t="str">
        <f>IF(OR(_xlfn.IFNA($A75,"")="", ROW()&lt;=3,MAX(International!$R$3:$R$2000)&lt;$AC75),"",$A75-_xlfn.XLOOKUP($AC75,International!$R$3:$R$2000,International!$A$3:$A$2000,NA(),1,1))</f>
        <v/>
      </c>
      <c r="BM75">
        <f>IF(OR(_xlfn.IFNA($A75,"")="", ROW()&lt;=3,MAX(International!$S$3:$S$2000)&lt;$BA75),"",$A75-_xlfn.XLOOKUP($BA75,International!$S$3:$S$2000,International!$A$3:$A$2000,NA(),1,1))</f>
        <v>0</v>
      </c>
      <c r="BN75">
        <f>IF(OR(_xlfn.IFNA($A75,"")="", ROW()&lt;=3,MAX(International!$U$3:$U$2000)&lt;$AC75),"",$A75-_xlfn.XLOOKUP($AC75,International!$U$3:$U$2000,International!$A$3:$A$2000,NA(),1,1))</f>
        <v>31</v>
      </c>
      <c r="BO75" t="str">
        <f>IF(OR(_xlfn.IFNA($A75,"")="", ROW()&lt;=3,MAX(International!$V$3:$V$2000)&lt;$BA75),"",$A75-_xlfn.XLOOKUP($BA75,International!$V$3:$V$2000,International!$A$3:$A$2000,NA(),1,1))</f>
        <v/>
      </c>
      <c r="BP75">
        <f>IF(OR(_xlfn.IFNA($A75,"")="", ROW()&lt;=3,MAX(International!$X$3:$X$2000)&lt;$AC75),"",$A75-_xlfn.XLOOKUP($AC75,International!$X$3:$X$2000,International!$A$3:$A$2000,NA(),1,1))</f>
        <v>13</v>
      </c>
      <c r="BQ75">
        <f>IF(OR(_xlfn.IFNA($A75,"")="", ROW()&lt;=3,MAX(International!$Y$3:$Y$2000)&lt;$BA75),"",$A75-_xlfn.XLOOKUP($BA75,International!$Y$3:$Y$2000,International!$A$3:$A$2000,NA(),1,1))</f>
        <v>9</v>
      </c>
      <c r="BR75">
        <f t="shared" si="107"/>
        <v>26</v>
      </c>
      <c r="BS75" t="e">
        <f t="shared" si="68"/>
        <v>#N/A</v>
      </c>
      <c r="BT75" t="e">
        <f t="shared" si="69"/>
        <v>#N/A</v>
      </c>
      <c r="BU75">
        <f t="shared" si="70"/>
        <v>40636</v>
      </c>
      <c r="BV75">
        <f t="shared" si="71"/>
        <v>9050</v>
      </c>
      <c r="BW75">
        <f t="shared" si="72"/>
        <v>3674</v>
      </c>
      <c r="BX75">
        <f t="shared" si="108"/>
        <v>2014</v>
      </c>
      <c r="BY75">
        <f t="shared" si="109"/>
        <v>1312</v>
      </c>
      <c r="BZ75">
        <f t="shared" si="110"/>
        <v>1874</v>
      </c>
      <c r="CA75">
        <f t="shared" si="111"/>
        <v>4587</v>
      </c>
      <c r="CB75">
        <f t="shared" si="73"/>
        <v>5693</v>
      </c>
      <c r="CC75">
        <f t="shared" si="74"/>
        <v>4.4588368115812349</v>
      </c>
      <c r="CD75">
        <f>IF(OR(ISNA($A75),$AC75&lt;100),NA(),IF($BR75=0,0,FLOOR((CB75-_xlfn.XLOOKUP(_xlfn.AGGREGATE(5,6,$BR$3:$BR2026),$BR$3:$BR$2000,CB$3:CB$2000,1,1))/_xlfn.XLOOKUP($BR75,$BR$3:$BR$2000,$BR$3:$BR$2000,1,1), 1)))</f>
        <v>214</v>
      </c>
      <c r="CE75">
        <f t="shared" si="112"/>
        <v>27.638409705027065</v>
      </c>
      <c r="CF75" cm="1">
        <f t="array" ref="CF75">IFERROR(IF(OR(ISNA($A75),$AC75&lt;100,INDEX(International!C$3:C$2000,_xlfn.XMATCH(100,International!C$3:C$2000,1,1)+$BR75)=""),NA(),INDEX(International!C$3:C$2000,_xlfn.XMATCH(100,International!C$3:C$2000,1,1)+$BR75)), NA())</f>
        <v>47021</v>
      </c>
      <c r="CG75">
        <f t="shared" si="75"/>
        <v>2.9288641713462193</v>
      </c>
      <c r="CH75">
        <f>IF(OR(ISNA($A75),$AC75&lt;100),NA(),IF($BR75=0,0,FLOOR((CF75-_xlfn.XLOOKUP(_xlfn.AGGREGATE(5,6,$BR$3:$BR2026),$BR$3:$BR$2000,CF$3:CF$2000,1,1))/_xlfn.XLOOKUP($BR75,$BR$3:$BR$2000,$BR$3:$BR$2000,1,1), 1)))</f>
        <v>1802</v>
      </c>
      <c r="CI75">
        <f t="shared" si="113"/>
        <v>5.090346836555419</v>
      </c>
      <c r="CJ75" cm="1">
        <f t="array" ref="CJ75">IFERROR(IF(OR(ISNA($A75),$AC75&lt;100,INDEX(International!F$3:F$2000,_xlfn.XMATCH(100,International!F$3:F$2000,1,1)+$BR75)=""),NA(),INDEX(International!F$3:F$2000,_xlfn.XMATCH(100,International!F$3:F$2000,1,1)+$BR75)), NA())</f>
        <v>29155</v>
      </c>
      <c r="CK75">
        <f t="shared" si="76"/>
        <v>3.1755339230005295</v>
      </c>
      <c r="CL75">
        <f>IF(OR(ISNA($A75),$AC75&lt;100),NA(),IF($BR75=0,0,FLOOR((CJ75-_xlfn.XLOOKUP(_xlfn.AGGREGATE(5,6,$BR$3:$BR2026),$BR$3:$BR$2000,CJ$3:CJ$2000,1,1))/_xlfn.XLOOKUP($BR75,$BR$3:$BR$2000,$BR$3:$BR$2000,1,1), 1)))</f>
        <v>1117</v>
      </c>
      <c r="CM75">
        <f t="shared" si="114"/>
        <v>4.7977374302668299</v>
      </c>
      <c r="CN75" cm="1">
        <f t="array" ref="CN75">IFERROR(IF(OR(ISNA($A75),$AC75&lt;100,INDEX(International!I$3:I$2000,_xlfn.XMATCH(100,International!I$3:I$2000,1,1)+$BR75)=""),NA(),INDEX(International!I$3:I$2000,_xlfn.XMATCH(100,International!I$3:I$2000,1,1)+$BR75)), NA())</f>
        <v>4369</v>
      </c>
      <c r="CO75">
        <f t="shared" si="77"/>
        <v>4.7713152631155822</v>
      </c>
      <c r="CP75">
        <f>IF(OR(ISNA($A75),$AC75&lt;100),NA(),IF($BR75=0,0,FLOOR((CN75-_xlfn.XLOOKUP(_xlfn.AGGREGATE(5,6,$BR$3:$BR2026),$BR$3:$BR$2000,CN$3:CN$2000,1,1))/_xlfn.XLOOKUP($BR75,$BR$3:$BR$2000,$BR$3:$BR$2000,1,1), 1)))</f>
        <v>157</v>
      </c>
      <c r="CQ75">
        <f t="shared" si="115"/>
        <v>10.020527154523409</v>
      </c>
      <c r="CR75" cm="1">
        <f t="array" ref="CR75">IFERROR(IF(OR(ISNA($A75),$AC75&lt;100,INDEX(International!L$3:L$2000,_xlfn.XMATCH(100,International!L$3:L$2000,1,1)+$BR75)=""),NA(),INDEX(International!L$3:L$2000,_xlfn.XMATCH(100,International!L$3:L$2000,1,1)+$BR75)), NA())</f>
        <v>140886</v>
      </c>
      <c r="CS75">
        <f t="shared" si="78"/>
        <v>2.4855853873943516</v>
      </c>
      <c r="CT75">
        <f>IF(OR(ISNA($A75),$AC75&lt;100),NA(),IF($BR75=0,0,FLOOR((CR75-_xlfn.XLOOKUP(_xlfn.AGGREGATE(5,6,$BR$3:$BR2026),$BR$3:$BR$2000,CR$3:CR$2000,1,1))/_xlfn.XLOOKUP($BR75,$BR$3:$BR$2000,$BR$3:$BR$2000,1,1), 1)))</f>
        <v>5414</v>
      </c>
      <c r="CU75">
        <f t="shared" si="116"/>
        <v>4.6765423840860132</v>
      </c>
      <c r="CV75" cm="1">
        <f t="array" ref="CV75">IFERROR(IF(OR(ISNA($A75),$AC75&lt;100,INDEX(International!O$3:O$2000,_xlfn.XMATCH(100,International!O$3:O$2000,1,1)+$BR75)=""),NA(),INDEX(International!O$3:O$2000,_xlfn.XMATCH(100,International!O$3:O$2000,1,1)+$BR75)), NA())</f>
        <v>13964</v>
      </c>
      <c r="CW75">
        <f t="shared" si="79"/>
        <v>3.6488316933524469</v>
      </c>
      <c r="CX75">
        <f>IF(OR(ISNA($A75),$AC75&lt;100),NA(),IF($BR75=0,0,FLOOR((CV75-_xlfn.XLOOKUP(_xlfn.AGGREGATE(5,6,$BR$3:$BR2026),$BR$3:$BR$2000,CV$3:CV$2000,1,1))/_xlfn.XLOOKUP($BR75,$BR$3:$BR$2000,$BR$3:$BR$2000,1,1), 1)))</f>
        <v>532</v>
      </c>
      <c r="CY75">
        <f t="shared" si="117"/>
        <v>7.7888310300659684</v>
      </c>
      <c r="CZ75" cm="1">
        <f t="array" ref="CZ75">IFERROR(IF(OR(ISNA($A75),$AC75&lt;100,INDEX(International!R$3:R$2000,_xlfn.XMATCH(100,International!R$3:R$2000,1,1)+$BR75)=""),NA(),INDEX(International!R$3:R$2000,_xlfn.XMATCH(100,International!R$3:R$2000,1,1)+$BR75)), NA())</f>
        <v>683</v>
      </c>
      <c r="DA75">
        <f t="shared" si="80"/>
        <v>9.3798965590512271</v>
      </c>
      <c r="DB75">
        <f>IF(OR(ISNA($A75),$AC75&lt;100),NA(),IF($BR75=0,0,FLOOR((CZ75-_xlfn.XLOOKUP(_xlfn.AGGREGATE(5,6,$BR$3:$BR2026),$BR$3:$BR$2000,CZ$3:CZ$2000,1,1))/_xlfn.XLOOKUP($BR75,$BR$3:$BR$2000,$BR$3:$BR$2000,1,1), 1)))</f>
        <v>22</v>
      </c>
      <c r="DC75">
        <f t="shared" si="118"/>
        <v>8.7530743734644805</v>
      </c>
      <c r="DD75" cm="1">
        <f t="array" ref="DD75">IFERROR(IF(OR(ISNA($A75),$AC75&lt;100,INDEX(International!U$3:U$2000,_xlfn.XMATCH(100,International!U$3:U$2000,1,1)+$BR75)=""),NA(),INDEX(International!U$3:U$2000,_xlfn.XMATCH(100,International!U$3:U$2000,1,1)+$BR75)), NA())</f>
        <v>8320</v>
      </c>
      <c r="DE75">
        <f t="shared" si="81"/>
        <v>4.0761860345622747</v>
      </c>
      <c r="DF75">
        <f>IF(OR(ISNA($A75),$AC75&lt;100),NA(),IF($BR75=0,0,FLOOR((DD75-_xlfn.XLOOKUP(_xlfn.AGGREGATE(5,6,$BR$3:$BR2026),$BR$3:$BR$2000,DD$3:DD$2000,1,1))/_xlfn.XLOOKUP($BR75,$BR$3:$BR$2000,$BR$3:$BR$2000,1,1), 1)))</f>
        <v>316</v>
      </c>
      <c r="DG75">
        <f t="shared" si="119"/>
        <v>68.307418154157631</v>
      </c>
      <c r="DH75" cm="1">
        <f t="array" ref="DH75">IFERROR(IF(OR(ISNA($A75),$AC75&lt;100,INDEX(International!X$3:X$2000,_xlfn.XMATCH(100,International!X$3:X$2000,1,1)+$BR75)=""),NA(),INDEX(International!X$3:X$2000,_xlfn.XMATCH(100,International!X$3:X$2000,1,1)+$BR75)), NA())</f>
        <v>25150</v>
      </c>
      <c r="DI75">
        <f t="shared" si="82"/>
        <v>3.2604274216239446</v>
      </c>
      <c r="DJ75">
        <f>IF(OR(ISNA($A75),$AC75&lt;100),NA(),IF($BR75=0,0,FLOOR((DH75-_xlfn.XLOOKUP(_xlfn.AGGREGATE(5,6,$BR$3:$BR2026),$BR$3:$BR$2000,DH$3:DH$2000,1,1))/_xlfn.XLOOKUP($BR75,$BR$3:$BR$2000,$BR$3:$BR$2000,1,1), 1)))</f>
        <v>962</v>
      </c>
      <c r="DK75">
        <f t="shared" si="120"/>
        <v>5.439571293740733</v>
      </c>
      <c r="DL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74+1,DL74+1,NA())))</f>
        <v>#N/A</v>
      </c>
      <c r="DM75" t="e" cm="1">
        <f t="array" ref="DM75">IFERROR(IF(ISNA($A75),NA(),INDEX(B$3:B$2000,_xlfn.XMATCH(Configuration!$B$12,B$3:B$2000,1,1)+$DL75)-0), NA())</f>
        <v>#N/A</v>
      </c>
      <c r="DN75" t="e" cm="1">
        <f t="array" ref="DN75">IFERROR(IF(ISNA($A75),NA(),INDEX(E$3:E$2000,_xlfn.XMATCH(Configuration!$B$12,E$3:E$2000,1,1)+$DL75)-0), NA())</f>
        <v>#N/A</v>
      </c>
      <c r="DO75" t="e" cm="1">
        <f t="array" ref="DO75">IFERROR(IF(ISNA($A75),NA(),INDEX(H$3:H$2000,_xlfn.XMATCH(Configuration!$B$12,H$3:H$2000,1,1)+$DL75)-0), NA())</f>
        <v>#N/A</v>
      </c>
      <c r="DP75" t="e" cm="1">
        <f t="array" ref="DP75">IFERROR(IF(ISNA($A75),NA(),INDEX(K$3:K$2000,_xlfn.XMATCH(Configuration!$B$12,K$3:K$2000,1,1)+$DL75)-0), NA())</f>
        <v>#N/A</v>
      </c>
      <c r="DQ75" t="e" cm="1">
        <f t="array" ref="DQ75">IFERROR(IF(ISNA($A75),NA(),INDEX(N$3:N$2000,_xlfn.XMATCH(Configuration!$B$12,N$3:N$2000,1,1)+$DL75)-0), NA())</f>
        <v>#N/A</v>
      </c>
      <c r="DR75" t="e" cm="1">
        <f t="array" ref="DR75">IFERROR(IF(ISNA($A75),NA(),INDEX(Q$3:Q$2000,_xlfn.XMATCH(Configuration!$B$12,Q$3:Q$2000,1,1)+$DL75)-0), NA())</f>
        <v>#N/A</v>
      </c>
      <c r="DS75" t="e" cm="1">
        <f t="array" ref="DS75">IFERROR(IF(ISNA($A75),NA(),INDEX(T$3:T$2000,_xlfn.XMATCH(Configuration!$B$12,T$3:T$2000,1,1)+$DL75)-0), NA())</f>
        <v>#N/A</v>
      </c>
      <c r="DT75" t="e" cm="1">
        <f t="array" ref="DT75">IFERROR(IF(ISNA($A75),NA(),INDEX(W$3:W$2000,_xlfn.XMATCH(Configuration!$B$12,W$3:W$2000,1,1)+$DL75)-0), NA())</f>
        <v>#N/A</v>
      </c>
    </row>
    <row r="76" spans="1:124" x14ac:dyDescent="0.2">
      <c r="A76" s="1">
        <f>IF(OR(Daily!$A76="",Daily!$B76="*"),NA(),Daily!A76)</f>
        <v>43927</v>
      </c>
      <c r="B76">
        <f>IF(_xlfn.IFNA($A76,"")="","",Daily!C76+IF(ROW(A76)&gt;4,B75,0))</f>
        <v>96</v>
      </c>
      <c r="C76">
        <f>IF(_xlfn.IFNA($A76,"")="","",Daily!D76+IF(ROW(B76)&gt;4,C75,0))</f>
        <v>40</v>
      </c>
      <c r="D76">
        <f>IF(_xlfn.IFNA($A76,"")="","",Daily!E76+IF(ROW(C76)&gt;4,D75,0))</f>
        <v>2</v>
      </c>
      <c r="E76">
        <f>IF(_xlfn.IFNA($A76,"")="","",Daily!F76+IF(ROW(D76)&gt;4,E75,0))</f>
        <v>2637</v>
      </c>
      <c r="F76">
        <f>IF(_xlfn.IFNA($A76,"")="","",Daily!G76+IF(ROW(E76)&gt;4,F75,0))</f>
        <v>4</v>
      </c>
      <c r="G76">
        <f>IF(_xlfn.IFNA($A76,"")="","",Daily!H76+IF(ROW(F76)&gt;4,G75,0))</f>
        <v>18</v>
      </c>
      <c r="H76">
        <f>IF(_xlfn.IFNA($A76,"")="","",Daily!I76+IF(ROW(G76)&gt;4,H75,0))</f>
        <v>28</v>
      </c>
      <c r="I76">
        <f>IF(_xlfn.IFNA($A76,"")="","",Daily!J76+IF(ROW(H76)&gt;4,I75,0))</f>
        <v>2</v>
      </c>
      <c r="J76">
        <f>IF(_xlfn.IFNA($A76,"")="","",Daily!K76+IF(ROW(I76)&gt;4,J75,0))</f>
        <v>0</v>
      </c>
      <c r="K76">
        <f>IF(_xlfn.IFNA($A76,"")="","",Daily!L76+IF(ROW(J76)&gt;4,K75,0))</f>
        <v>411</v>
      </c>
      <c r="L76">
        <f>IF(_xlfn.IFNA($A76,"")="","",Daily!M76+IF(ROW(K76)&gt;4,L75,0))</f>
        <v>53</v>
      </c>
      <c r="M76">
        <f>IF(_xlfn.IFNA($A76,"")="","",Daily!N76+IF(ROW(L76)&gt;4,M75,0))</f>
        <v>0</v>
      </c>
      <c r="N76">
        <f>IF(_xlfn.IFNA($A76,"")="","",Daily!O76+IF(ROW(M76)&gt;4,N75,0))</f>
        <v>921</v>
      </c>
      <c r="O76">
        <f>IF(_xlfn.IFNA($A76,"")="","",Daily!P76+IF(ROW(N76)&gt;4,O75,0))</f>
        <v>8</v>
      </c>
      <c r="P76">
        <f>IF(_xlfn.IFNA($A76,"")="","",Daily!Q76+IF(ROW(O76)&gt;4,P75,0))</f>
        <v>5</v>
      </c>
      <c r="Q76">
        <f>IF(_xlfn.IFNA($A76,"")="","",Daily!R76+IF(ROW(P76)&gt;4,Q75,0))</f>
        <v>89</v>
      </c>
      <c r="R76">
        <f>IF(_xlfn.IFNA($A76,"")="","",Daily!S76+IF(ROW(Q76)&gt;4,R75,0))</f>
        <v>5</v>
      </c>
      <c r="S76">
        <f>IF(_xlfn.IFNA($A76,"")="","",Daily!T76+IF(ROW(R76)&gt;4,S75,0))</f>
        <v>2</v>
      </c>
      <c r="T76">
        <f>IF(_xlfn.IFNA($A76,"")="","",Daily!U76+IF(ROW(S76)&gt;4,T75,0))</f>
        <v>460</v>
      </c>
      <c r="U76">
        <f>IF(_xlfn.IFNA($A76,"")="","",Daily!V76+IF(ROW(T76)&gt;4,U75,0))</f>
        <v>162</v>
      </c>
      <c r="V76">
        <f>IF(_xlfn.IFNA($A76,"")="","",Daily!W76+IF(ROW(U76)&gt;4,V75,0))</f>
        <v>4</v>
      </c>
      <c r="W76">
        <f>IF(_xlfn.IFNA($A76,"")="","",Daily!X76+IF(ROW(V76)&gt;4,W75,0))</f>
        <v>1158</v>
      </c>
      <c r="X76">
        <f>IF(_xlfn.IFNA($A76,"")="","",Daily!Y76+IF(ROW(W76)&gt;4,X75,0))</f>
        <v>620</v>
      </c>
      <c r="Y76">
        <f>IF(_xlfn.IFNA($A76,"")="","",Daily!Z76+IF(ROW(X76)&gt;4,Y75,0))</f>
        <v>10</v>
      </c>
      <c r="Z76">
        <f>IF(_xlfn.IFNA($A76,"")="","",Daily!C76+Daily!F76+Daily!I76+Daily!L76+Daily!O76+Daily!R76+Daily!U76+Daily!X76)</f>
        <v>107</v>
      </c>
      <c r="AA76">
        <f>IF(_xlfn.IFNA($A76,"")="","",Daily!D76+Daily!G76+Daily!J76+Daily!M76+Daily!P76+Daily!S76+Daily!V76+Daily!Y76+Daily!AA76)</f>
        <v>66</v>
      </c>
      <c r="AB76">
        <f>IF(_xlfn.IFNA($A76,"")="","",Daily!E76+Daily!H76+Daily!K76+Daily!N76+Daily!Q76+Daily!T76+Daily!W76+Daily!Z76)</f>
        <v>6</v>
      </c>
      <c r="AC76">
        <f t="shared" si="83"/>
        <v>5800</v>
      </c>
      <c r="AD76">
        <f t="shared" si="84"/>
        <v>2261</v>
      </c>
      <c r="AE76">
        <f t="shared" si="85"/>
        <v>41</v>
      </c>
      <c r="AF76" s="5">
        <f t="shared" si="86"/>
        <v>0.75886524822695034</v>
      </c>
      <c r="AG76">
        <f t="shared" si="87"/>
        <v>3498</v>
      </c>
      <c r="AH76">
        <f t="shared" si="88"/>
        <v>3163</v>
      </c>
      <c r="AI76">
        <f t="shared" si="89"/>
        <v>2257</v>
      </c>
      <c r="AJ76">
        <f t="shared" si="90"/>
        <v>23</v>
      </c>
      <c r="AK76">
        <f t="shared" si="91"/>
        <v>883</v>
      </c>
      <c r="AL76" s="2">
        <f t="shared" si="92"/>
        <v>1.7810599478714162E-2</v>
      </c>
      <c r="AM76" s="2">
        <f t="shared" si="93"/>
        <v>0.98218940052128589</v>
      </c>
      <c r="AN76" s="2">
        <f t="shared" si="94"/>
        <v>1.6551724137931035E-2</v>
      </c>
      <c r="AO76" s="2">
        <f t="shared" si="95"/>
        <v>0.45465517241379311</v>
      </c>
      <c r="AP76" s="2">
        <f t="shared" si="96"/>
        <v>4.827586206896552E-3</v>
      </c>
      <c r="AQ76" s="2">
        <f t="shared" si="97"/>
        <v>7.0862068965517236E-2</v>
      </c>
      <c r="AR76" s="2">
        <f t="shared" si="98"/>
        <v>0.15879310344827585</v>
      </c>
      <c r="AS76" s="2">
        <f t="shared" si="99"/>
        <v>1.5344827586206897E-2</v>
      </c>
      <c r="AT76" s="2">
        <f t="shared" si="100"/>
        <v>7.9310344827586213E-2</v>
      </c>
      <c r="AU76" s="2">
        <f t="shared" si="101"/>
        <v>0.1996551724137931</v>
      </c>
      <c r="AV76" s="3">
        <f t="shared" ca="1" si="102"/>
        <v>221.14285714285714</v>
      </c>
      <c r="AW76" s="2">
        <f t="shared" si="103"/>
        <v>1.8795011417530299E-2</v>
      </c>
      <c r="AX76" s="2">
        <f t="shared" si="104"/>
        <v>-0.24113475177304963</v>
      </c>
      <c r="AY76" t="e">
        <f t="shared" si="105"/>
        <v>#N/A</v>
      </c>
      <c r="AZ76">
        <f t="shared" si="106"/>
        <v>11</v>
      </c>
      <c r="BA76" s="3">
        <f>IF(_xlfn.IFNA($A76,"")="","",AC76/(Configuration!$B$1/1000000))</f>
        <v>228.66785205978482</v>
      </c>
      <c r="BB76">
        <f>IF(OR(_xlfn.IFNA($A76,"")="", ROW()&lt;=3,MAX(International!$C$3:$C$2000)&lt;$AC76),"",$A76-_xlfn.XLOOKUP($AC76,International!$C$3:$C$2000,International!$A$3:$A$2000,NA(),1,1))</f>
        <v>30</v>
      </c>
      <c r="BC76">
        <f>IF(OR(_xlfn.IFNA($A76,"")="", ROW()&lt;=3,MAX(International!$D$3:$D$2000)&lt;$BA76),"",$A76-_xlfn.XLOOKUP($BA76,International!$D$3:$D$2000,International!$A$3:$A$2000,NA(),1,1))</f>
        <v>25</v>
      </c>
      <c r="BD76">
        <f>IF(OR(_xlfn.IFNA($A76,"")="", ROW()&lt;=3,MAX(International!$F$3:$F$2000)&lt;$AC76),"",$A76-_xlfn.XLOOKUP($AC76,International!$F$3:$F$2000,International!$A$3:$A$2000,NA(),1,1))</f>
        <v>21</v>
      </c>
      <c r="BE76">
        <f>IF(OR(_xlfn.IFNA($A76,"")="", ROW()&lt;=3,MAX(International!$G$3:$G$2000)&lt;$BA76),"",$A76-_xlfn.XLOOKUP($BA76,International!$G$3:$G$2000,International!$A$3:$A$2000,NA(),1,1))</f>
        <v>15</v>
      </c>
      <c r="BF76">
        <f>IF(OR(_xlfn.IFNA($A76,"")="", ROW()&lt;=3,MAX(International!$I$3:$I$2000)&lt;$AC76),"",$A76-_xlfn.XLOOKUP($AC76,International!$I$3:$I$2000,International!$A$3:$A$2000,NA(),1,1))</f>
        <v>-4</v>
      </c>
      <c r="BG76">
        <f>IF(OR(_xlfn.IFNA($A76,"")="", ROW()&lt;=3,MAX(International!$J$3:$J$2000)&lt;$BA76),"",$A76-_xlfn.XLOOKUP($BA76,International!$J$3:$J$2000,International!$A$3:$A$2000,NA(),1,1))</f>
        <v>15</v>
      </c>
      <c r="BH76">
        <f>IF(OR(_xlfn.IFNA($A76,"")="", ROW()&lt;=3,MAX(International!$L$3:$L$2000)&lt;$AC76),"",$A76-_xlfn.XLOOKUP($AC76,International!$L$3:$L$2000,International!$A$3:$A$2000,NA(),1,1))</f>
        <v>20</v>
      </c>
      <c r="BI76">
        <f>IF(OR(_xlfn.IFNA($A76,"")="", ROW()&lt;=3,MAX(International!$M$3:$M$2000)&lt;$BA76),"",$A76-_xlfn.XLOOKUP($BA76,International!$M$3:$M$2000,International!$A$3:$A$2000,NA(),1,1))</f>
        <v>11</v>
      </c>
      <c r="BJ76">
        <f>IF(OR(_xlfn.IFNA($A76,"")="", ROW()&lt;=3,MAX(International!$O$3:$O$2000)&lt;$AC76),"",$A76-_xlfn.XLOOKUP($AC76,International!$O$3:$O$2000,International!$A$3:$A$2000,NA(),1,1))</f>
        <v>11</v>
      </c>
      <c r="BK76">
        <f>IF(OR(_xlfn.IFNA($A76,"")="", ROW()&lt;=3,MAX(International!$P$3:$P$2000)&lt;$BA76),"",$A76-_xlfn.XLOOKUP($BA76,International!$P$3:$P$2000,International!$A$3:$A$2000,NA(),1,1))</f>
        <v>16</v>
      </c>
      <c r="BL76" t="str">
        <f>IF(OR(_xlfn.IFNA($A76,"")="", ROW()&lt;=3,MAX(International!$R$3:$R$2000)&lt;$AC76),"",$A76-_xlfn.XLOOKUP($AC76,International!$R$3:$R$2000,International!$A$3:$A$2000,NA(),1,1))</f>
        <v/>
      </c>
      <c r="BM76">
        <f>IF(OR(_xlfn.IFNA($A76,"")="", ROW()&lt;=3,MAX(International!$S$3:$S$2000)&lt;$BA76),"",$A76-_xlfn.XLOOKUP($BA76,International!$S$3:$S$2000,International!$A$3:$A$2000,NA(),1,1))</f>
        <v>1</v>
      </c>
      <c r="BN76">
        <f>IF(OR(_xlfn.IFNA($A76,"")="", ROW()&lt;=3,MAX(International!$U$3:$U$2000)&lt;$AC76),"",$A76-_xlfn.XLOOKUP($AC76,International!$U$3:$U$2000,International!$A$3:$A$2000,NA(),1,1))</f>
        <v>32</v>
      </c>
      <c r="BO76" t="str">
        <f>IF(OR(_xlfn.IFNA($A76,"")="", ROW()&lt;=3,MAX(International!$V$3:$V$2000)&lt;$BA76),"",$A76-_xlfn.XLOOKUP($BA76,International!$V$3:$V$2000,International!$A$3:$A$2000,NA(),1,1))</f>
        <v/>
      </c>
      <c r="BP76">
        <f>IF(OR(_xlfn.IFNA($A76,"")="", ROW()&lt;=3,MAX(International!$X$3:$X$2000)&lt;$AC76),"",$A76-_xlfn.XLOOKUP($AC76,International!$X$3:$X$2000,International!$A$3:$A$2000,NA(),1,1))</f>
        <v>14</v>
      </c>
      <c r="BQ76">
        <f>IF(OR(_xlfn.IFNA($A76,"")="", ROW()&lt;=3,MAX(International!$Y$3:$Y$2000)&lt;$BA76),"",$A76-_xlfn.XLOOKUP($BA76,International!$Y$3:$Y$2000,International!$A$3:$A$2000,NA(),1,1))</f>
        <v>10</v>
      </c>
      <c r="BR76">
        <f t="shared" si="107"/>
        <v>27</v>
      </c>
      <c r="BS76" t="e">
        <f t="shared" si="68"/>
        <v>#N/A</v>
      </c>
      <c r="BT76" t="e">
        <f t="shared" si="69"/>
        <v>#N/A</v>
      </c>
      <c r="BU76">
        <f t="shared" si="70"/>
        <v>51200</v>
      </c>
      <c r="BV76">
        <f t="shared" si="71"/>
        <v>10762</v>
      </c>
      <c r="BW76">
        <f t="shared" si="72"/>
        <v>4222</v>
      </c>
      <c r="BX76">
        <f t="shared" si="108"/>
        <v>2262</v>
      </c>
      <c r="BY76">
        <f t="shared" si="109"/>
        <v>1448</v>
      </c>
      <c r="BZ76">
        <f t="shared" si="110"/>
        <v>2098</v>
      </c>
      <c r="CA76">
        <f t="shared" si="111"/>
        <v>4759</v>
      </c>
      <c r="CB76">
        <f t="shared" si="73"/>
        <v>5800</v>
      </c>
      <c r="CC76">
        <f t="shared" si="74"/>
        <v>4.6090965509204436</v>
      </c>
      <c r="CD76">
        <f>IF(OR(ISNA($A76),$AC76&lt;100),NA(),IF($BR76=0,0,FLOOR((CB76-_xlfn.XLOOKUP(_xlfn.AGGREGATE(5,6,$BR$3:$BR2027),$BR$3:$BR$2000,CB$3:CB$2000,1,1))/_xlfn.XLOOKUP($BR76,$BR$3:$BR$2000,$BR$3:$BR$2000,1,1), 1)))</f>
        <v>210</v>
      </c>
      <c r="CE76">
        <f t="shared" si="112"/>
        <v>37.224814842744195</v>
      </c>
      <c r="CF76" cm="1">
        <f t="array" ref="CF76">IFERROR(IF(OR(ISNA($A76),$AC76&lt;100,INDEX(International!C$3:C$2000,_xlfn.XMATCH(100,International!C$3:C$2000,1,1)+$BR76)=""),NA(),INDEX(International!C$3:C$2000,_xlfn.XMATCH(100,International!C$3:C$2000,1,1)+$BR76)), NA())</f>
        <v>53578</v>
      </c>
      <c r="CG76">
        <f t="shared" si="75"/>
        <v>2.9783254293027186</v>
      </c>
      <c r="CH76">
        <f>IF(OR(ISNA($A76),$AC76&lt;100),NA(),IF($BR76=0,0,FLOOR((CF76-_xlfn.XLOOKUP(_xlfn.AGGREGATE(5,6,$BR$3:$BR2027),$BR$3:$BR$2000,CF$3:CF$2000,1,1))/_xlfn.XLOOKUP($BR76,$BR$3:$BR$2000,$BR$3:$BR$2000,1,1), 1)))</f>
        <v>1978</v>
      </c>
      <c r="CI76">
        <f t="shared" si="113"/>
        <v>5.3096732331824574</v>
      </c>
      <c r="CJ76" cm="1">
        <f t="array" ref="CJ76">IFERROR(IF(OR(ISNA($A76),$AC76&lt;100,INDEX(International!F$3:F$2000,_xlfn.XMATCH(100,International!F$3:F$2000,1,1)+$BR76)=""),NA(),INDEX(International!F$3:F$2000,_xlfn.XMATCH(100,International!F$3:F$2000,1,1)+$BR76)), NA())</f>
        <v>32964</v>
      </c>
      <c r="CK76">
        <f t="shared" si="76"/>
        <v>3.2278320392290465</v>
      </c>
      <c r="CL76">
        <f>IF(OR(ISNA($A76),$AC76&lt;100),NA(),IF($BR76=0,0,FLOOR((CJ76-_xlfn.XLOOKUP(_xlfn.AGGREGATE(5,6,$BR$3:$BR2027),$BR$3:$BR$2000,CJ$3:CJ$2000,1,1))/_xlfn.XLOOKUP($BR76,$BR$3:$BR$2000,$BR$3:$BR$2000,1,1), 1)))</f>
        <v>1217</v>
      </c>
      <c r="CM76">
        <f t="shared" si="114"/>
        <v>5.6449976108604174</v>
      </c>
      <c r="CN76" cm="1">
        <f t="array" ref="CN76">IFERROR(IF(OR(ISNA($A76),$AC76&lt;100,INDEX(International!I$3:I$2000,_xlfn.XMATCH(100,International!I$3:I$2000,1,1)+$BR76)=""),NA(),INDEX(International!I$3:I$2000,_xlfn.XMATCH(100,International!I$3:I$2000,1,1)+$BR76)), NA())</f>
        <v>4681</v>
      </c>
      <c r="CO76">
        <f t="shared" si="77"/>
        <v>4.8659653095502824</v>
      </c>
      <c r="CP76">
        <f>IF(OR(ISNA($A76),$AC76&lt;100),NA(),IF($BR76=0,0,FLOOR((CN76-_xlfn.XLOOKUP(_xlfn.AGGREGATE(5,6,$BR$3:$BR2027),$BR$3:$BR$2000,CN$3:CN$2000,1,1))/_xlfn.XLOOKUP($BR76,$BR$3:$BR$2000,$BR$3:$BR$2000,1,1), 1)))</f>
        <v>163</v>
      </c>
      <c r="CQ76">
        <f t="shared" si="115"/>
        <v>10.048871756484703</v>
      </c>
      <c r="CR76" cm="1">
        <f t="array" ref="CR76">IFERROR(IF(OR(ISNA($A76),$AC76&lt;100,INDEX(International!L$3:L$2000,_xlfn.XMATCH(100,International!L$3:L$2000,1,1)+$BR76)=""),NA(),INDEX(International!L$3:L$2000,_xlfn.XMATCH(100,International!L$3:L$2000,1,1)+$BR76)), NA())</f>
        <v>161807</v>
      </c>
      <c r="CS76">
        <f t="shared" si="78"/>
        <v>2.5328191669223004</v>
      </c>
      <c r="CT76">
        <f>IF(OR(ISNA($A76),$AC76&lt;100),NA(),IF($BR76=0,0,FLOOR((CR76-_xlfn.XLOOKUP(_xlfn.AGGREGATE(5,6,$BR$3:$BR2027),$BR$3:$BR$2000,CR$3:CR$2000,1,1))/_xlfn.XLOOKUP($BR76,$BR$3:$BR$2000,$BR$3:$BR$2000,1,1), 1)))</f>
        <v>5988</v>
      </c>
      <c r="CU76">
        <f t="shared" si="116"/>
        <v>5.0063639495560839</v>
      </c>
      <c r="CV76" cm="1">
        <f t="array" ref="CV76">IFERROR(IF(OR(ISNA($A76),$AC76&lt;100,INDEX(International!O$3:O$2000,_xlfn.XMATCH(100,International!O$3:O$2000,1,1)+$BR76)=""),NA(),INDEX(International!O$3:O$2000,_xlfn.XMATCH(100,International!O$3:O$2000,1,1)+$BR76)), NA())</f>
        <v>15348</v>
      </c>
      <c r="CW76">
        <f t="shared" si="79"/>
        <v>3.7180317127668649</v>
      </c>
      <c r="CX76">
        <f>IF(OR(ISNA($A76),$AC76&lt;100),NA(),IF($BR76=0,0,FLOOR((CV76-_xlfn.XLOOKUP(_xlfn.AGGREGATE(5,6,$BR$3:$BR2027),$BR$3:$BR$2000,CV$3:CV$2000,1,1))/_xlfn.XLOOKUP($BR76,$BR$3:$BR$2000,$BR$3:$BR$2000,1,1), 1)))</f>
        <v>564</v>
      </c>
      <c r="CY76">
        <f t="shared" si="117"/>
        <v>7.3346903070261353</v>
      </c>
      <c r="CZ76" cm="1">
        <f t="array" ref="CZ76">IFERROR(IF(OR(ISNA($A76),$AC76&lt;100,INDEX(International!R$3:R$2000,_xlfn.XMATCH(100,International!R$3:R$2000,1,1)+$BR76)=""),NA(),INDEX(International!R$3:R$2000,_xlfn.XMATCH(100,International!R$3:R$2000,1,1)+$BR76)), NA())</f>
        <v>732</v>
      </c>
      <c r="DA76">
        <f t="shared" si="80"/>
        <v>9.4016260300294672</v>
      </c>
      <c r="DB76">
        <f>IF(OR(ISNA($A76),$AC76&lt;100),NA(),IF($BR76=0,0,FLOOR((CZ76-_xlfn.XLOOKUP(_xlfn.AGGREGATE(5,6,$BR$3:$BR2027),$BR$3:$BR$2000,CZ$3:CZ$2000,1,1))/_xlfn.XLOOKUP($BR76,$BR$3:$BR$2000,$BR$3:$BR$2000,1,1), 1)))</f>
        <v>23</v>
      </c>
      <c r="DC76">
        <f t="shared" si="118"/>
        <v>10.00419475946771</v>
      </c>
      <c r="DD76" cm="1">
        <f t="array" ref="DD76">IFERROR(IF(OR(ISNA($A76),$AC76&lt;100,INDEX(International!U$3:U$2000,_xlfn.XMATCH(100,International!U$3:U$2000,1,1)+$BR76)=""),NA(),INDEX(International!U$3:U$2000,_xlfn.XMATCH(100,International!U$3:U$2000,1,1)+$BR76)), NA())</f>
        <v>8413</v>
      </c>
      <c r="DE76">
        <f t="shared" si="81"/>
        <v>4.2223466217915613</v>
      </c>
      <c r="DF76">
        <f>IF(OR(ISNA($A76),$AC76&lt;100),NA(),IF($BR76=0,0,FLOOR((DD76-_xlfn.XLOOKUP(_xlfn.AGGREGATE(5,6,$BR$3:$BR2027),$BR$3:$BR$2000,DD$3:DD$2000,1,1))/_xlfn.XLOOKUP($BR76,$BR$3:$BR$2000,$BR$3:$BR$2000,1,1), 1)))</f>
        <v>307</v>
      </c>
      <c r="DG76">
        <f t="shared" si="119"/>
        <v>62.356517989457252</v>
      </c>
      <c r="DH76" cm="1">
        <f t="array" ref="DH76">IFERROR(IF(OR(ISNA($A76),$AC76&lt;100,INDEX(International!X$3:X$2000,_xlfn.XMATCH(100,International!X$3:X$2000,1,1)+$BR76)=""),NA(),INDEX(International!X$3:X$2000,_xlfn.XMATCH(100,International!X$3:X$2000,1,1)+$BR76)), NA())</f>
        <v>29474</v>
      </c>
      <c r="DI76">
        <f t="shared" si="82"/>
        <v>3.2913587346380431</v>
      </c>
      <c r="DJ76">
        <f>IF(OR(ISNA($A76),$AC76&lt;100),NA(),IF($BR76=0,0,FLOOR((DH76-_xlfn.XLOOKUP(_xlfn.AGGREGATE(5,6,$BR$3:$BR2027),$BR$3:$BR$2000,DH$3:DH$2000,1,1))/_xlfn.XLOOKUP($BR76,$BR$3:$BR$2000,$BR$3:$BR$2000,1,1), 1)))</f>
        <v>1087</v>
      </c>
      <c r="DK76">
        <f t="shared" si="120"/>
        <v>4.3690164636614206</v>
      </c>
      <c r="DL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75+1,DL75+1,NA())))</f>
        <v>#N/A</v>
      </c>
      <c r="DM76" t="e" cm="1">
        <f t="array" ref="DM76">IFERROR(IF(ISNA($A76),NA(),INDEX(B$3:B$2000,_xlfn.XMATCH(Configuration!$B$12,B$3:B$2000,1,1)+$DL76)-0), NA())</f>
        <v>#N/A</v>
      </c>
      <c r="DN76" t="e" cm="1">
        <f t="array" ref="DN76">IFERROR(IF(ISNA($A76),NA(),INDEX(E$3:E$2000,_xlfn.XMATCH(Configuration!$B$12,E$3:E$2000,1,1)+$DL76)-0), NA())</f>
        <v>#N/A</v>
      </c>
      <c r="DO76" t="e" cm="1">
        <f t="array" ref="DO76">IFERROR(IF(ISNA($A76),NA(),INDEX(H$3:H$2000,_xlfn.XMATCH(Configuration!$B$12,H$3:H$2000,1,1)+$DL76)-0), NA())</f>
        <v>#N/A</v>
      </c>
      <c r="DP76" t="e" cm="1">
        <f t="array" ref="DP76">IFERROR(IF(ISNA($A76),NA(),INDEX(K$3:K$2000,_xlfn.XMATCH(Configuration!$B$12,K$3:K$2000,1,1)+$DL76)-0), NA())</f>
        <v>#N/A</v>
      </c>
      <c r="DQ76" t="e" cm="1">
        <f t="array" ref="DQ76">IFERROR(IF(ISNA($A76),NA(),INDEX(N$3:N$2000,_xlfn.XMATCH(Configuration!$B$12,N$3:N$2000,1,1)+$DL76)-0), NA())</f>
        <v>#N/A</v>
      </c>
      <c r="DR76" t="e" cm="1">
        <f t="array" ref="DR76">IFERROR(IF(ISNA($A76),NA(),INDEX(Q$3:Q$2000,_xlfn.XMATCH(Configuration!$B$12,Q$3:Q$2000,1,1)+$DL76)-0), NA())</f>
        <v>#N/A</v>
      </c>
      <c r="DS76" t="e" cm="1">
        <f t="array" ref="DS76">IFERROR(IF(ISNA($A76),NA(),INDEX(T$3:T$2000,_xlfn.XMATCH(Configuration!$B$12,T$3:T$2000,1,1)+$DL76)-0), NA())</f>
        <v>#N/A</v>
      </c>
      <c r="DT76" t="e" cm="1">
        <f t="array" ref="DT76">IFERROR(IF(ISNA($A76),NA(),INDEX(W$3:W$2000,_xlfn.XMATCH(Configuration!$B$12,W$3:W$2000,1,1)+$DL76)-0), NA())</f>
        <v>#N/A</v>
      </c>
    </row>
    <row r="77" spans="1:124" x14ac:dyDescent="0.2">
      <c r="A77" s="1">
        <f>IF(OR(Daily!$A77="",Daily!$B77="*"),NA(),Daily!A77)</f>
        <v>43928</v>
      </c>
      <c r="B77">
        <f>IF(_xlfn.IFNA($A77,"")="","",Daily!C77+IF(ROW(A77)&gt;4,B76,0))</f>
        <v>97</v>
      </c>
      <c r="C77">
        <f>IF(_xlfn.IFNA($A77,"")="","",Daily!D77+IF(ROW(B77)&gt;4,C76,0))</f>
        <v>42</v>
      </c>
      <c r="D77">
        <f>IF(_xlfn.IFNA($A77,"")="","",Daily!E77+IF(ROW(C77)&gt;4,D76,0))</f>
        <v>2</v>
      </c>
      <c r="E77">
        <f>IF(_xlfn.IFNA($A77,"")="","",Daily!F77+IF(ROW(D77)&gt;4,E76,0))</f>
        <v>2686</v>
      </c>
      <c r="F77">
        <f>IF(_xlfn.IFNA($A77,"")="","",Daily!G77+IF(ROW(E77)&gt;4,F76,0))</f>
        <v>4</v>
      </c>
      <c r="G77">
        <f>IF(_xlfn.IFNA($A77,"")="","",Daily!H77+IF(ROW(F77)&gt;4,G76,0))</f>
        <v>21</v>
      </c>
      <c r="H77">
        <f>IF(_xlfn.IFNA($A77,"")="","",Daily!I77+IF(ROW(G77)&gt;4,H76,0))</f>
        <v>28</v>
      </c>
      <c r="I77">
        <f>IF(_xlfn.IFNA($A77,"")="","",Daily!J77+IF(ROW(H77)&gt;4,I76,0))</f>
        <v>2</v>
      </c>
      <c r="J77">
        <f>IF(_xlfn.IFNA($A77,"")="","",Daily!K77+IF(ROW(I77)&gt;4,J76,0))</f>
        <v>0</v>
      </c>
      <c r="K77">
        <f>IF(_xlfn.IFNA($A77,"")="","",Daily!L77+IF(ROW(J77)&gt;4,K76,0))</f>
        <v>415</v>
      </c>
      <c r="L77">
        <f>IF(_xlfn.IFNA($A77,"")="","",Daily!M77+IF(ROW(K77)&gt;4,L76,0))</f>
        <v>89</v>
      </c>
      <c r="M77">
        <f>IF(_xlfn.IFNA($A77,"")="","",Daily!N77+IF(ROW(L77)&gt;4,M76,0))</f>
        <v>1</v>
      </c>
      <c r="N77">
        <f>IF(_xlfn.IFNA($A77,"")="","",Daily!O77+IF(ROW(M77)&gt;4,N76,0))</f>
        <v>934</v>
      </c>
      <c r="O77">
        <f>IF(_xlfn.IFNA($A77,"")="","",Daily!P77+IF(ROW(N77)&gt;4,O76,0))</f>
        <v>8</v>
      </c>
      <c r="P77">
        <f>IF(_xlfn.IFNA($A77,"")="","",Daily!Q77+IF(ROW(O77)&gt;4,P76,0))</f>
        <v>5</v>
      </c>
      <c r="Q77">
        <f>IF(_xlfn.IFNA($A77,"")="","",Daily!R77+IF(ROW(P77)&gt;4,Q76,0))</f>
        <v>98</v>
      </c>
      <c r="R77">
        <f>IF(_xlfn.IFNA($A77,"")="","",Daily!S77+IF(ROW(Q77)&gt;4,R76,0))</f>
        <v>5</v>
      </c>
      <c r="S77">
        <f>IF(_xlfn.IFNA($A77,"")="","",Daily!T77+IF(ROW(R77)&gt;4,S76,0))</f>
        <v>3</v>
      </c>
      <c r="T77">
        <f>IF(_xlfn.IFNA($A77,"")="","",Daily!U77+IF(ROW(S77)&gt;4,T76,0))</f>
        <v>470</v>
      </c>
      <c r="U77">
        <f>IF(_xlfn.IFNA($A77,"")="","",Daily!V77+IF(ROW(T77)&gt;4,U76,0))</f>
        <v>170</v>
      </c>
      <c r="V77">
        <f>IF(_xlfn.IFNA($A77,"")="","",Daily!W77+IF(ROW(U77)&gt;4,V76,0))</f>
        <v>6</v>
      </c>
      <c r="W77">
        <f>IF(_xlfn.IFNA($A77,"")="","",Daily!X77+IF(ROW(V77)&gt;4,W76,0))</f>
        <v>1191</v>
      </c>
      <c r="X77">
        <f>IF(_xlfn.IFNA($A77,"")="","",Daily!Y77+IF(ROW(W77)&gt;4,X76,0))</f>
        <v>686</v>
      </c>
      <c r="Y77">
        <f>IF(_xlfn.IFNA($A77,"")="","",Daily!Z77+IF(ROW(X77)&gt;4,Y76,0))</f>
        <v>11</v>
      </c>
      <c r="Z77">
        <f>IF(_xlfn.IFNA($A77,"")="","",Daily!C77+Daily!F77+Daily!I77+Daily!L77+Daily!O77+Daily!R77+Daily!U77+Daily!X77)</f>
        <v>119</v>
      </c>
      <c r="AA77">
        <f>IF(_xlfn.IFNA($A77,"")="","",Daily!D77+Daily!G77+Daily!J77+Daily!M77+Daily!P77+Daily!S77+Daily!V77+Daily!Y77+Daily!AA77)</f>
        <v>188</v>
      </c>
      <c r="AB77">
        <f>IF(_xlfn.IFNA($A77,"")="","",Daily!E77+Daily!H77+Daily!K77+Daily!N77+Daily!Q77+Daily!T77+Daily!W77+Daily!Z77)</f>
        <v>8</v>
      </c>
      <c r="AC77">
        <f t="shared" si="83"/>
        <v>5919</v>
      </c>
      <c r="AD77">
        <f t="shared" si="84"/>
        <v>2449</v>
      </c>
      <c r="AE77">
        <f t="shared" si="85"/>
        <v>49</v>
      </c>
      <c r="AF77" s="5">
        <f t="shared" si="86"/>
        <v>1.1121495327102804</v>
      </c>
      <c r="AG77">
        <f t="shared" si="87"/>
        <v>3421</v>
      </c>
      <c r="AH77">
        <f t="shared" si="88"/>
        <v>3233</v>
      </c>
      <c r="AI77">
        <f t="shared" si="89"/>
        <v>2445</v>
      </c>
      <c r="AJ77">
        <f t="shared" si="90"/>
        <v>28</v>
      </c>
      <c r="AK77">
        <f t="shared" si="91"/>
        <v>760</v>
      </c>
      <c r="AL77" s="2">
        <f t="shared" si="92"/>
        <v>1.9615692554043235E-2</v>
      </c>
      <c r="AM77" s="2">
        <f t="shared" si="93"/>
        <v>0.98038430744595673</v>
      </c>
      <c r="AN77" s="2">
        <f t="shared" si="94"/>
        <v>1.6387903362054403E-2</v>
      </c>
      <c r="AO77" s="2">
        <f t="shared" si="95"/>
        <v>0.45379287041730021</v>
      </c>
      <c r="AP77" s="2">
        <f t="shared" si="96"/>
        <v>4.7305288055414767E-3</v>
      </c>
      <c r="AQ77" s="2">
        <f t="shared" si="97"/>
        <v>7.011319479641831E-2</v>
      </c>
      <c r="AR77" s="2">
        <f t="shared" si="98"/>
        <v>0.15779692515627639</v>
      </c>
      <c r="AS77" s="2">
        <f t="shared" si="99"/>
        <v>1.6556850819395168E-2</v>
      </c>
      <c r="AT77" s="2">
        <f t="shared" si="100"/>
        <v>7.9405304950160502E-2</v>
      </c>
      <c r="AU77" s="2">
        <f t="shared" si="101"/>
        <v>0.20121642169285353</v>
      </c>
      <c r="AV77" s="3">
        <f t="shared" ca="1" si="102"/>
        <v>194</v>
      </c>
      <c r="AW77" s="2">
        <f t="shared" si="103"/>
        <v>2.0517241379310346E-2</v>
      </c>
      <c r="AX77" s="2">
        <f t="shared" si="104"/>
        <v>0.11214953271028037</v>
      </c>
      <c r="AY77" t="e">
        <f t="shared" si="105"/>
        <v>#N/A</v>
      </c>
      <c r="AZ77">
        <f t="shared" si="106"/>
        <v>12</v>
      </c>
      <c r="BA77" s="3">
        <f>IF(_xlfn.IFNA($A77,"")="","",AC77/(Configuration!$B$1/1000000))</f>
        <v>233.35948557618386</v>
      </c>
      <c r="BB77">
        <f>IF(OR(_xlfn.IFNA($A77,"")="", ROW()&lt;=3,MAX(International!$C$3:$C$2000)&lt;$AC77),"",$A77-_xlfn.XLOOKUP($AC77,International!$C$3:$C$2000,International!$A$3:$A$2000,NA(),1,1))</f>
        <v>30</v>
      </c>
      <c r="BC77">
        <f>IF(OR(_xlfn.IFNA($A77,"")="", ROW()&lt;=3,MAX(International!$D$3:$D$2000)&lt;$BA77),"",$A77-_xlfn.XLOOKUP($BA77,International!$D$3:$D$2000,International!$A$3:$A$2000,NA(),1,1))</f>
        <v>26</v>
      </c>
      <c r="BD77">
        <f>IF(OR(_xlfn.IFNA($A77,"")="", ROW()&lt;=3,MAX(International!$F$3:$F$2000)&lt;$AC77),"",$A77-_xlfn.XLOOKUP($AC77,International!$F$3:$F$2000,International!$A$3:$A$2000,NA(),1,1))</f>
        <v>22</v>
      </c>
      <c r="BE77">
        <f>IF(OR(_xlfn.IFNA($A77,"")="", ROW()&lt;=3,MAX(International!$G$3:$G$2000)&lt;$BA77),"",$A77-_xlfn.XLOOKUP($BA77,International!$G$3:$G$2000,International!$A$3:$A$2000,NA(),1,1))</f>
        <v>16</v>
      </c>
      <c r="BF77">
        <f>IF(OR(_xlfn.IFNA($A77,"")="", ROW()&lt;=3,MAX(International!$I$3:$I$2000)&lt;$AC77),"",$A77-_xlfn.XLOOKUP($AC77,International!$I$3:$I$2000,International!$A$3:$A$2000,NA(),1,1))</f>
        <v>-4</v>
      </c>
      <c r="BG77">
        <f>IF(OR(_xlfn.IFNA($A77,"")="", ROW()&lt;=3,MAX(International!$J$3:$J$2000)&lt;$BA77),"",$A77-_xlfn.XLOOKUP($BA77,International!$J$3:$J$2000,International!$A$3:$A$2000,NA(),1,1))</f>
        <v>16</v>
      </c>
      <c r="BH77">
        <f>IF(OR(_xlfn.IFNA($A77,"")="", ROW()&lt;=3,MAX(International!$L$3:$L$2000)&lt;$AC77),"",$A77-_xlfn.XLOOKUP($AC77,International!$L$3:$L$2000,International!$A$3:$A$2000,NA(),1,1))</f>
        <v>21</v>
      </c>
      <c r="BI77">
        <f>IF(OR(_xlfn.IFNA($A77,"")="", ROW()&lt;=3,MAX(International!$M$3:$M$2000)&lt;$BA77),"",$A77-_xlfn.XLOOKUP($BA77,International!$M$3:$M$2000,International!$A$3:$A$2000,NA(),1,1))</f>
        <v>12</v>
      </c>
      <c r="BJ77">
        <f>IF(OR(_xlfn.IFNA($A77,"")="", ROW()&lt;=3,MAX(International!$O$3:$O$2000)&lt;$AC77),"",$A77-_xlfn.XLOOKUP($AC77,International!$O$3:$O$2000,International!$A$3:$A$2000,NA(),1,1))</f>
        <v>12</v>
      </c>
      <c r="BK77">
        <f>IF(OR(_xlfn.IFNA($A77,"")="", ROW()&lt;=3,MAX(International!$P$3:$P$2000)&lt;$BA77),"",$A77-_xlfn.XLOOKUP($BA77,International!$P$3:$P$2000,International!$A$3:$A$2000,NA(),1,1))</f>
        <v>17</v>
      </c>
      <c r="BL77" t="str">
        <f>IF(OR(_xlfn.IFNA($A77,"")="", ROW()&lt;=3,MAX(International!$R$3:$R$2000)&lt;$AC77),"",$A77-_xlfn.XLOOKUP($AC77,International!$R$3:$R$2000,International!$A$3:$A$2000,NA(),1,1))</f>
        <v/>
      </c>
      <c r="BM77">
        <f>IF(OR(_xlfn.IFNA($A77,"")="", ROW()&lt;=3,MAX(International!$S$3:$S$2000)&lt;$BA77),"",$A77-_xlfn.XLOOKUP($BA77,International!$S$3:$S$2000,International!$A$3:$A$2000,NA(),1,1))</f>
        <v>1</v>
      </c>
      <c r="BN77">
        <f>IF(OR(_xlfn.IFNA($A77,"")="", ROW()&lt;=3,MAX(International!$U$3:$U$2000)&lt;$AC77),"",$A77-_xlfn.XLOOKUP($AC77,International!$U$3:$U$2000,International!$A$3:$A$2000,NA(),1,1))</f>
        <v>33</v>
      </c>
      <c r="BO77" t="str">
        <f>IF(OR(_xlfn.IFNA($A77,"")="", ROW()&lt;=3,MAX(International!$V$3:$V$2000)&lt;$BA77),"",$A77-_xlfn.XLOOKUP($BA77,International!$V$3:$V$2000,International!$A$3:$A$2000,NA(),1,1))</f>
        <v/>
      </c>
      <c r="BP77">
        <f>IF(OR(_xlfn.IFNA($A77,"")="", ROW()&lt;=3,MAX(International!$X$3:$X$2000)&lt;$AC77),"",$A77-_xlfn.XLOOKUP($AC77,International!$X$3:$X$2000,International!$A$3:$A$2000,NA(),1,1))</f>
        <v>15</v>
      </c>
      <c r="BQ77">
        <f>IF(OR(_xlfn.IFNA($A77,"")="", ROW()&lt;=3,MAX(International!$Y$3:$Y$2000)&lt;$BA77),"",$A77-_xlfn.XLOOKUP($BA77,International!$Y$3:$Y$2000,International!$A$3:$A$2000,NA(),1,1))</f>
        <v>10</v>
      </c>
      <c r="BR77">
        <f t="shared" si="107"/>
        <v>28</v>
      </c>
      <c r="BS77" t="e">
        <f t="shared" si="68"/>
        <v>#N/A</v>
      </c>
      <c r="BT77" t="e">
        <f t="shared" si="69"/>
        <v>#N/A</v>
      </c>
      <c r="BU77">
        <f t="shared" si="70"/>
        <v>64506</v>
      </c>
      <c r="BV77">
        <f t="shared" si="71"/>
        <v>12800</v>
      </c>
      <c r="BW77">
        <f t="shared" si="72"/>
        <v>4850</v>
      </c>
      <c r="BX77">
        <f t="shared" si="108"/>
        <v>2538</v>
      </c>
      <c r="BY77">
        <f t="shared" si="109"/>
        <v>1600</v>
      </c>
      <c r="BZ77">
        <f t="shared" si="110"/>
        <v>2348</v>
      </c>
      <c r="CA77">
        <f t="shared" si="111"/>
        <v>4931</v>
      </c>
      <c r="CB77">
        <f t="shared" si="73"/>
        <v>5919</v>
      </c>
      <c r="CC77">
        <f t="shared" si="74"/>
        <v>4.7560151071860153</v>
      </c>
      <c r="CD77">
        <f>IF(OR(ISNA($A77),$AC77&lt;100),NA(),IF($BR77=0,0,FLOOR((CB77-_xlfn.XLOOKUP(_xlfn.AGGREGATE(5,6,$BR$3:$BR2028),$BR$3:$BR$2000,CB$3:CB$2000,1,1))/_xlfn.XLOOKUP($BR77,$BR$3:$BR$2000,$BR$3:$BR$2000,1,1), 1)))</f>
        <v>207</v>
      </c>
      <c r="CE77">
        <f t="shared" si="112"/>
        <v>34.129044564471258</v>
      </c>
      <c r="CF77" cm="1">
        <f t="array" ref="CF77">IFERROR(IF(OR(ISNA($A77),$AC77&lt;100,INDEX(International!C$3:C$2000,_xlfn.XMATCH(100,International!C$3:C$2000,1,1)+$BR77)=""),NA(),INDEX(International!C$3:C$2000,_xlfn.XMATCH(100,International!C$3:C$2000,1,1)+$BR77)), NA())</f>
        <v>59138</v>
      </c>
      <c r="CG77">
        <f t="shared" si="75"/>
        <v>3.0408533290921453</v>
      </c>
      <c r="CH77">
        <f>IF(OR(ISNA($A77),$AC77&lt;100),NA(),IF($BR77=0,0,FLOOR((CF77-_xlfn.XLOOKUP(_xlfn.AGGREGATE(5,6,$BR$3:$BR2028),$BR$3:$BR$2000,CF$3:CF$2000,1,1))/_xlfn.XLOOKUP($BR77,$BR$3:$BR$2000,$BR$3:$BR$2000,1,1), 1)))</f>
        <v>2106</v>
      </c>
      <c r="CI77">
        <f t="shared" si="113"/>
        <v>7.0202669689457711</v>
      </c>
      <c r="CJ77" cm="1">
        <f t="array" ref="CJ77">IFERROR(IF(OR(ISNA($A77),$AC77&lt;100,INDEX(International!F$3:F$2000,_xlfn.XMATCH(100,International!F$3:F$2000,1,1)+$BR77)=""),NA(),INDEX(International!F$3:F$2000,_xlfn.XMATCH(100,International!F$3:F$2000,1,1)+$BR77)), NA())</f>
        <v>37575</v>
      </c>
      <c r="CK77">
        <f t="shared" si="76"/>
        <v>3.273464284910566</v>
      </c>
      <c r="CL77">
        <f>IF(OR(ISNA($A77),$AC77&lt;100),NA(),IF($BR77=0,0,FLOOR((CJ77-_xlfn.XLOOKUP(_xlfn.AGGREGATE(5,6,$BR$3:$BR2028),$BR$3:$BR$2000,CJ$3:CJ$2000,1,1))/_xlfn.XLOOKUP($BR77,$BR$3:$BR$2000,$BR$3:$BR$2000,1,1), 1)))</f>
        <v>1338</v>
      </c>
      <c r="CM77">
        <f t="shared" si="114"/>
        <v>5.2943166789631926</v>
      </c>
      <c r="CN77" cm="1">
        <f t="array" ref="CN77">IFERROR(IF(OR(ISNA($A77),$AC77&lt;100,INDEX(International!I$3:I$2000,_xlfn.XMATCH(100,International!I$3:I$2000,1,1)+$BR77)=""),NA(),INDEX(International!I$3:I$2000,_xlfn.XMATCH(100,International!I$3:I$2000,1,1)+$BR77)), NA())</f>
        <v>5071</v>
      </c>
      <c r="CO77">
        <f t="shared" si="77"/>
        <v>4.9433296954782184</v>
      </c>
      <c r="CP77">
        <f>IF(OR(ISNA($A77),$AC77&lt;100),NA(),IF($BR77=0,0,FLOOR((CN77-_xlfn.XLOOKUP(_xlfn.AGGREGATE(5,6,$BR$3:$BR2028),$BR$3:$BR$2000,CN$3:CN$2000,1,1))/_xlfn.XLOOKUP($BR77,$BR$3:$BR$2000,$BR$3:$BR$2000,1,1), 1)))</f>
        <v>171</v>
      </c>
      <c r="CQ77">
        <f t="shared" si="115"/>
        <v>8.6614950518994664</v>
      </c>
      <c r="CR77" cm="1">
        <f t="array" ref="CR77">IFERROR(IF(OR(ISNA($A77),$AC77&lt;100,INDEX(International!L$3:L$2000,_xlfn.XMATCH(100,International!L$3:L$2000,1,1)+$BR77)=""),NA(),INDEX(International!L$3:L$2000,_xlfn.XMATCH(100,International!L$3:L$2000,1,1)+$BR77)), NA())</f>
        <v>188172</v>
      </c>
      <c r="CS77">
        <f t="shared" si="78"/>
        <v>2.5740413205351049</v>
      </c>
      <c r="CT77">
        <f>IF(OR(ISNA($A77),$AC77&lt;100),NA(),IF($BR77=0,0,FLOOR((CR77-_xlfn.XLOOKUP(_xlfn.AGGREGATE(5,6,$BR$3:$BR2028),$BR$3:$BR$2000,CR$3:CR$2000,1,1))/_xlfn.XLOOKUP($BR77,$BR$3:$BR$2000,$BR$3:$BR$2000,1,1), 1)))</f>
        <v>6716</v>
      </c>
      <c r="CU77">
        <f t="shared" si="116"/>
        <v>4.5918331283501637</v>
      </c>
      <c r="CV77" cm="1">
        <f t="array" ref="CV77">IFERROR(IF(OR(ISNA($A77),$AC77&lt;100,INDEX(International!O$3:O$2000,_xlfn.XMATCH(100,International!O$3:O$2000,1,1)+$BR77)=""),NA(),INDEX(International!O$3:O$2000,_xlfn.XMATCH(100,International!O$3:O$2000,1,1)+$BR77)), NA())</f>
        <v>16770</v>
      </c>
      <c r="CW77">
        <f t="shared" si="79"/>
        <v>3.7890378076543021</v>
      </c>
      <c r="CX77">
        <f>IF(OR(ISNA($A77),$AC77&lt;100),NA(),IF($BR77=0,0,FLOOR((CV77-_xlfn.XLOOKUP(_xlfn.AGGREGATE(5,6,$BR$3:$BR2028),$BR$3:$BR$2000,CV$3:CV$2000,1,1))/_xlfn.XLOOKUP($BR77,$BR$3:$BR$2000,$BR$3:$BR$2000,1,1), 1)))</f>
        <v>595</v>
      </c>
      <c r="CY77">
        <f t="shared" si="117"/>
        <v>7.8227662287169082</v>
      </c>
      <c r="CZ77" cm="1">
        <f t="array" ref="CZ77">IFERROR(IF(OR(ISNA($A77),$AC77&lt;100,INDEX(International!R$3:R$2000,_xlfn.XMATCH(100,International!R$3:R$2000,1,1)+$BR77)=""),NA(),INDEX(International!R$3:R$2000,_xlfn.XMATCH(100,International!R$3:R$2000,1,1)+$BR77)), NA())</f>
        <v>802</v>
      </c>
      <c r="DA77">
        <f t="shared" si="80"/>
        <v>9.3221398153397566</v>
      </c>
      <c r="DB77">
        <f>IF(OR(ISNA($A77),$AC77&lt;100),NA(),IF($BR77=0,0,FLOOR((CZ77-_xlfn.XLOOKUP(_xlfn.AGGREGATE(5,6,$BR$3:$BR2028),$BR$3:$BR$2000,CZ$3:CZ$2000,1,1))/_xlfn.XLOOKUP($BR77,$BR$3:$BR$2000,$BR$3:$BR$2000,1,1), 1)))</f>
        <v>25</v>
      </c>
      <c r="DC77">
        <f t="shared" si="118"/>
        <v>7.5896380940504553</v>
      </c>
      <c r="DD77" cm="1">
        <f t="array" ref="DD77">IFERROR(IF(OR(ISNA($A77),$AC77&lt;100,INDEX(International!U$3:U$2000,_xlfn.XMATCH(100,International!U$3:U$2000,1,1)+$BR77)=""),NA(),INDEX(International!U$3:U$2000,_xlfn.XMATCH(100,International!U$3:U$2000,1,1)+$BR77)), NA())</f>
        <v>8565</v>
      </c>
      <c r="DE77">
        <f t="shared" si="81"/>
        <v>4.3611116710991711</v>
      </c>
      <c r="DF77">
        <f>IF(OR(ISNA($A77),$AC77&lt;100),NA(),IF($BR77=0,0,FLOOR((DD77-_xlfn.XLOOKUP(_xlfn.AGGREGATE(5,6,$BR$3:$BR2028),$BR$3:$BR$2000,DD$3:DD$2000,1,1))/_xlfn.XLOOKUP($BR77,$BR$3:$BR$2000,$BR$3:$BR$2000,1,1), 1)))</f>
        <v>302</v>
      </c>
      <c r="DG77">
        <f t="shared" si="119"/>
        <v>38.710323712732873</v>
      </c>
      <c r="DH77" cm="1">
        <f t="array" ref="DH77">IFERROR(IF(OR(ISNA($A77),$AC77&lt;100,INDEX(International!X$3:X$2000,_xlfn.XMATCH(100,International!X$3:X$2000,1,1)+$BR77)=""),NA(),INDEX(International!X$3:X$2000,_xlfn.XMATCH(100,International!X$3:X$2000,1,1)+$BR77)), NA())</f>
        <v>33718</v>
      </c>
      <c r="DI77">
        <f t="shared" si="82"/>
        <v>3.3343752643080458</v>
      </c>
      <c r="DJ77">
        <f>IF(OR(ISNA($A77),$AC77&lt;100),NA(),IF($BR77=0,0,FLOOR((DH77-_xlfn.XLOOKUP(_xlfn.AGGREGATE(5,6,$BR$3:$BR2028),$BR$3:$BR$2000,DH$3:DH$2000,1,1))/_xlfn.XLOOKUP($BR77,$BR$3:$BR$2000,$BR$3:$BR$2000,1,1), 1)))</f>
        <v>1200</v>
      </c>
      <c r="DK77">
        <f t="shared" si="120"/>
        <v>5.1526180033889721</v>
      </c>
      <c r="DL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76+1,DL76+1,NA())))</f>
        <v>#N/A</v>
      </c>
      <c r="DM77" t="e" cm="1">
        <f t="array" ref="DM77">IFERROR(IF(ISNA($A77),NA(),INDEX(B$3:B$2000,_xlfn.XMATCH(Configuration!$B$12,B$3:B$2000,1,1)+$DL77)-0), NA())</f>
        <v>#N/A</v>
      </c>
      <c r="DN77" t="e" cm="1">
        <f t="array" ref="DN77">IFERROR(IF(ISNA($A77),NA(),INDEX(E$3:E$2000,_xlfn.XMATCH(Configuration!$B$12,E$3:E$2000,1,1)+$DL77)-0), NA())</f>
        <v>#N/A</v>
      </c>
      <c r="DO77" t="e" cm="1">
        <f t="array" ref="DO77">IFERROR(IF(ISNA($A77),NA(),INDEX(H$3:H$2000,_xlfn.XMATCH(Configuration!$B$12,H$3:H$2000,1,1)+$DL77)-0), NA())</f>
        <v>#N/A</v>
      </c>
      <c r="DP77" t="e" cm="1">
        <f t="array" ref="DP77">IFERROR(IF(ISNA($A77),NA(),INDEX(K$3:K$2000,_xlfn.XMATCH(Configuration!$B$12,K$3:K$2000,1,1)+$DL77)-0), NA())</f>
        <v>#N/A</v>
      </c>
      <c r="DQ77" t="e" cm="1">
        <f t="array" ref="DQ77">IFERROR(IF(ISNA($A77),NA(),INDEX(N$3:N$2000,_xlfn.XMATCH(Configuration!$B$12,N$3:N$2000,1,1)+$DL77)-0), NA())</f>
        <v>#N/A</v>
      </c>
      <c r="DR77" t="e" cm="1">
        <f t="array" ref="DR77">IFERROR(IF(ISNA($A77),NA(),INDEX(Q$3:Q$2000,_xlfn.XMATCH(Configuration!$B$12,Q$3:Q$2000,1,1)+$DL77)-0), NA())</f>
        <v>#N/A</v>
      </c>
      <c r="DS77" t="e" cm="1">
        <f t="array" ref="DS77">IFERROR(IF(ISNA($A77),NA(),INDEX(T$3:T$2000,_xlfn.XMATCH(Configuration!$B$12,T$3:T$2000,1,1)+$DL77)-0), NA())</f>
        <v>#N/A</v>
      </c>
      <c r="DT77" t="e" cm="1">
        <f t="array" ref="DT77">IFERROR(IF(ISNA($A77),NA(),INDEX(W$3:W$2000,_xlfn.XMATCH(Configuration!$B$12,W$3:W$2000,1,1)+$DL77)-0), NA())</f>
        <v>#N/A</v>
      </c>
    </row>
    <row r="78" spans="1:124" x14ac:dyDescent="0.2">
      <c r="A78" s="1">
        <f>IF(OR(Daily!$A78="",Daily!$B78="*"),NA(),Daily!A78)</f>
        <v>43929</v>
      </c>
      <c r="B78">
        <f>IF(_xlfn.IFNA($A78,"")="","",Daily!C78+IF(ROW(A78)&gt;4,B77,0))</f>
        <v>99</v>
      </c>
      <c r="C78">
        <f>IF(_xlfn.IFNA($A78,"")="","",Daily!D78+IF(ROW(B78)&gt;4,C77,0))</f>
        <v>47</v>
      </c>
      <c r="D78">
        <f>IF(_xlfn.IFNA($A78,"")="","",Daily!E78+IF(ROW(C78)&gt;4,D77,0))</f>
        <v>2</v>
      </c>
      <c r="E78">
        <f>IF(_xlfn.IFNA($A78,"")="","",Daily!F78+IF(ROW(D78)&gt;4,E77,0))</f>
        <v>2734</v>
      </c>
      <c r="F78">
        <f>IF(_xlfn.IFNA($A78,"")="","",Daily!G78+IF(ROW(E78)&gt;4,F77,0))</f>
        <v>4</v>
      </c>
      <c r="G78">
        <f>IF(_xlfn.IFNA($A78,"")="","",Daily!H78+IF(ROW(F78)&gt;4,G77,0))</f>
        <v>21</v>
      </c>
      <c r="H78">
        <f>IF(_xlfn.IFNA($A78,"")="","",Daily!I78+IF(ROW(G78)&gt;4,H77,0))</f>
        <v>28</v>
      </c>
      <c r="I78">
        <f>IF(_xlfn.IFNA($A78,"")="","",Daily!J78+IF(ROW(H78)&gt;4,I77,0))</f>
        <v>2</v>
      </c>
      <c r="J78">
        <f>IF(_xlfn.IFNA($A78,"")="","",Daily!K78+IF(ROW(I78)&gt;4,J77,0))</f>
        <v>0</v>
      </c>
      <c r="K78">
        <f>IF(_xlfn.IFNA($A78,"")="","",Daily!L78+IF(ROW(J78)&gt;4,K77,0))</f>
        <v>420</v>
      </c>
      <c r="L78">
        <f>IF(_xlfn.IFNA($A78,"")="","",Daily!M78+IF(ROW(K78)&gt;4,L77,0))</f>
        <v>120</v>
      </c>
      <c r="M78">
        <f>IF(_xlfn.IFNA($A78,"")="","",Daily!N78+IF(ROW(L78)&gt;4,M77,0))</f>
        <v>2</v>
      </c>
      <c r="N78">
        <f>IF(_xlfn.IFNA($A78,"")="","",Daily!O78+IF(ROW(M78)&gt;4,N77,0))</f>
        <v>943</v>
      </c>
      <c r="O78">
        <f>IF(_xlfn.IFNA($A78,"")="","",Daily!P78+IF(ROW(N78)&gt;4,O77,0))</f>
        <v>8</v>
      </c>
      <c r="P78">
        <f>IF(_xlfn.IFNA($A78,"")="","",Daily!Q78+IF(ROW(O78)&gt;4,P77,0))</f>
        <v>5</v>
      </c>
      <c r="Q78">
        <f>IF(_xlfn.IFNA($A78,"")="","",Daily!R78+IF(ROW(P78)&gt;4,Q77,0))</f>
        <v>107</v>
      </c>
      <c r="R78">
        <f>IF(_xlfn.IFNA($A78,"")="","",Daily!S78+IF(ROW(Q78)&gt;4,R77,0))</f>
        <v>5</v>
      </c>
      <c r="S78">
        <f>IF(_xlfn.IFNA($A78,"")="","",Daily!T78+IF(ROW(R78)&gt;4,S77,0))</f>
        <v>3</v>
      </c>
      <c r="T78">
        <f>IF(_xlfn.IFNA($A78,"")="","",Daily!U78+IF(ROW(S78)&gt;4,T77,0))</f>
        <v>481</v>
      </c>
      <c r="U78">
        <f>IF(_xlfn.IFNA($A78,"")="","",Daily!V78+IF(ROW(T78)&gt;4,U77,0))</f>
        <v>170</v>
      </c>
      <c r="V78">
        <f>IF(_xlfn.IFNA($A78,"")="","",Daily!W78+IF(ROW(U78)&gt;4,V77,0))</f>
        <v>6</v>
      </c>
      <c r="W78">
        <f>IF(_xlfn.IFNA($A78,"")="","",Daily!X78+IF(ROW(V78)&gt;4,W77,0))</f>
        <v>1212</v>
      </c>
      <c r="X78">
        <f>IF(_xlfn.IFNA($A78,"")="","",Daily!Y78+IF(ROW(W78)&gt;4,X77,0))</f>
        <v>736</v>
      </c>
      <c r="Y78">
        <f>IF(_xlfn.IFNA($A78,"")="","",Daily!Z78+IF(ROW(X78)&gt;4,Y77,0))</f>
        <v>12</v>
      </c>
      <c r="Z78">
        <f>IF(_xlfn.IFNA($A78,"")="","",Daily!C78+Daily!F78+Daily!I78+Daily!L78+Daily!O78+Daily!R78+Daily!U78+Daily!X78)</f>
        <v>105</v>
      </c>
      <c r="AA78">
        <f>IF(_xlfn.IFNA($A78,"")="","",Daily!D78+Daily!G78+Daily!J78+Daily!M78+Daily!P78+Daily!S78+Daily!V78+Daily!Y78+Daily!AA78)</f>
        <v>86</v>
      </c>
      <c r="AB78">
        <f>IF(_xlfn.IFNA($A78,"")="","",Daily!E78+Daily!H78+Daily!K78+Daily!N78+Daily!Q78+Daily!T78+Daily!W78+Daily!Z78)</f>
        <v>2</v>
      </c>
      <c r="AC78">
        <f t="shared" si="83"/>
        <v>6024</v>
      </c>
      <c r="AD78">
        <f t="shared" si="84"/>
        <v>2535</v>
      </c>
      <c r="AE78">
        <f t="shared" si="85"/>
        <v>51</v>
      </c>
      <c r="AF78" s="5">
        <f t="shared" si="86"/>
        <v>0.88235294117647056</v>
      </c>
      <c r="AG78">
        <f t="shared" si="87"/>
        <v>3438</v>
      </c>
      <c r="AH78">
        <f t="shared" si="88"/>
        <v>3290</v>
      </c>
      <c r="AI78">
        <f t="shared" si="89"/>
        <v>2531</v>
      </c>
      <c r="AJ78">
        <f t="shared" si="90"/>
        <v>30</v>
      </c>
      <c r="AK78">
        <f t="shared" si="91"/>
        <v>729</v>
      </c>
      <c r="AL78" s="2">
        <f t="shared" si="92"/>
        <v>1.9721577726218097E-2</v>
      </c>
      <c r="AM78" s="2">
        <f t="shared" si="93"/>
        <v>0.98027842227378192</v>
      </c>
      <c r="AN78" s="2">
        <f t="shared" si="94"/>
        <v>1.6434262948207171E-2</v>
      </c>
      <c r="AO78" s="2">
        <f t="shared" si="95"/>
        <v>0.45385126162018591</v>
      </c>
      <c r="AP78" s="2">
        <f t="shared" si="96"/>
        <v>4.6480743691899072E-3</v>
      </c>
      <c r="AQ78" s="2">
        <f t="shared" si="97"/>
        <v>6.9721115537848599E-2</v>
      </c>
      <c r="AR78" s="2">
        <f t="shared" si="98"/>
        <v>0.15654050464807437</v>
      </c>
      <c r="AS78" s="2">
        <f t="shared" si="99"/>
        <v>1.7762284196547146E-2</v>
      </c>
      <c r="AT78" s="2">
        <f t="shared" si="100"/>
        <v>7.9847277556440902E-2</v>
      </c>
      <c r="AU78" s="2">
        <f t="shared" si="101"/>
        <v>0.20119521912350596</v>
      </c>
      <c r="AV78" s="3">
        <f t="shared" ca="1" si="102"/>
        <v>165.71428571428572</v>
      </c>
      <c r="AW78" s="2">
        <f t="shared" si="103"/>
        <v>1.7739483020780537E-2</v>
      </c>
      <c r="AX78" s="2">
        <f t="shared" si="104"/>
        <v>-0.11764705882352941</v>
      </c>
      <c r="AY78" t="e">
        <f t="shared" si="105"/>
        <v>#N/A</v>
      </c>
      <c r="AZ78">
        <f t="shared" si="106"/>
        <v>13</v>
      </c>
      <c r="BA78" s="3">
        <f>IF(_xlfn.IFNA($A78,"")="","",AC78/(Configuration!$B$1/1000000))</f>
        <v>237.49916220830065</v>
      </c>
      <c r="BB78">
        <f>IF(OR(_xlfn.IFNA($A78,"")="", ROW()&lt;=3,MAX(International!$C$3:$C$2000)&lt;$AC78),"",$A78-_xlfn.XLOOKUP($AC78,International!$C$3:$C$2000,International!$A$3:$A$2000,NA(),1,1))</f>
        <v>31</v>
      </c>
      <c r="BC78">
        <f>IF(OR(_xlfn.IFNA($A78,"")="", ROW()&lt;=3,MAX(International!$D$3:$D$2000)&lt;$BA78),"",$A78-_xlfn.XLOOKUP($BA78,International!$D$3:$D$2000,International!$A$3:$A$2000,NA(),1,1))</f>
        <v>27</v>
      </c>
      <c r="BD78">
        <f>IF(OR(_xlfn.IFNA($A78,"")="", ROW()&lt;=3,MAX(International!$F$3:$F$2000)&lt;$AC78),"",$A78-_xlfn.XLOOKUP($AC78,International!$F$3:$F$2000,International!$A$3:$A$2000,NA(),1,1))</f>
        <v>23</v>
      </c>
      <c r="BE78">
        <f>IF(OR(_xlfn.IFNA($A78,"")="", ROW()&lt;=3,MAX(International!$G$3:$G$2000)&lt;$BA78),"",$A78-_xlfn.XLOOKUP($BA78,International!$G$3:$G$2000,International!$A$3:$A$2000,NA(),1,1))</f>
        <v>17</v>
      </c>
      <c r="BF78">
        <f>IF(OR(_xlfn.IFNA($A78,"")="", ROW()&lt;=3,MAX(International!$I$3:$I$2000)&lt;$AC78),"",$A78-_xlfn.XLOOKUP($AC78,International!$I$3:$I$2000,International!$A$3:$A$2000,NA(),1,1))</f>
        <v>-4</v>
      </c>
      <c r="BG78">
        <f>IF(OR(_xlfn.IFNA($A78,"")="", ROW()&lt;=3,MAX(International!$J$3:$J$2000)&lt;$BA78),"",$A78-_xlfn.XLOOKUP($BA78,International!$J$3:$J$2000,International!$A$3:$A$2000,NA(),1,1))</f>
        <v>17</v>
      </c>
      <c r="BH78">
        <f>IF(OR(_xlfn.IFNA($A78,"")="", ROW()&lt;=3,MAX(International!$L$3:$L$2000)&lt;$AC78),"",$A78-_xlfn.XLOOKUP($AC78,International!$L$3:$L$2000,International!$A$3:$A$2000,NA(),1,1))</f>
        <v>22</v>
      </c>
      <c r="BI78">
        <f>IF(OR(_xlfn.IFNA($A78,"")="", ROW()&lt;=3,MAX(International!$M$3:$M$2000)&lt;$BA78),"",$A78-_xlfn.XLOOKUP($BA78,International!$M$3:$M$2000,International!$A$3:$A$2000,NA(),1,1))</f>
        <v>13</v>
      </c>
      <c r="BJ78">
        <f>IF(OR(_xlfn.IFNA($A78,"")="", ROW()&lt;=3,MAX(International!$O$3:$O$2000)&lt;$AC78),"",$A78-_xlfn.XLOOKUP($AC78,International!$O$3:$O$2000,International!$A$3:$A$2000,NA(),1,1))</f>
        <v>13</v>
      </c>
      <c r="BK78">
        <f>IF(OR(_xlfn.IFNA($A78,"")="", ROW()&lt;=3,MAX(International!$P$3:$P$2000)&lt;$BA78),"",$A78-_xlfn.XLOOKUP($BA78,International!$P$3:$P$2000,International!$A$3:$A$2000,NA(),1,1))</f>
        <v>18</v>
      </c>
      <c r="BL78" t="str">
        <f>IF(OR(_xlfn.IFNA($A78,"")="", ROW()&lt;=3,MAX(International!$R$3:$R$2000)&lt;$AC78),"",$A78-_xlfn.XLOOKUP($AC78,International!$R$3:$R$2000,International!$A$3:$A$2000,NA(),1,1))</f>
        <v/>
      </c>
      <c r="BM78">
        <f>IF(OR(_xlfn.IFNA($A78,"")="", ROW()&lt;=3,MAX(International!$S$3:$S$2000)&lt;$BA78),"",$A78-_xlfn.XLOOKUP($BA78,International!$S$3:$S$2000,International!$A$3:$A$2000,NA(),1,1))</f>
        <v>2</v>
      </c>
      <c r="BN78">
        <f>IF(OR(_xlfn.IFNA($A78,"")="", ROW()&lt;=3,MAX(International!$U$3:$U$2000)&lt;$AC78),"",$A78-_xlfn.XLOOKUP($AC78,International!$U$3:$U$2000,International!$A$3:$A$2000,NA(),1,1))</f>
        <v>34</v>
      </c>
      <c r="BO78" t="str">
        <f>IF(OR(_xlfn.IFNA($A78,"")="", ROW()&lt;=3,MAX(International!$V$3:$V$2000)&lt;$BA78),"",$A78-_xlfn.XLOOKUP($BA78,International!$V$3:$V$2000,International!$A$3:$A$2000,NA(),1,1))</f>
        <v/>
      </c>
      <c r="BP78">
        <f>IF(OR(_xlfn.IFNA($A78,"")="", ROW()&lt;=3,MAX(International!$X$3:$X$2000)&lt;$AC78),"",$A78-_xlfn.XLOOKUP($AC78,International!$X$3:$X$2000,International!$A$3:$A$2000,NA(),1,1))</f>
        <v>16</v>
      </c>
      <c r="BQ78">
        <f>IF(OR(_xlfn.IFNA($A78,"")="", ROW()&lt;=3,MAX(International!$Y$3:$Y$2000)&lt;$BA78),"",$A78-_xlfn.XLOOKUP($BA78,International!$Y$3:$Y$2000,International!$A$3:$A$2000,NA(),1,1))</f>
        <v>11</v>
      </c>
      <c r="BR78">
        <f t="shared" si="107"/>
        <v>29</v>
      </c>
      <c r="BS78" t="e">
        <f t="shared" si="68"/>
        <v>#N/A</v>
      </c>
      <c r="BT78" t="e">
        <f t="shared" si="69"/>
        <v>#N/A</v>
      </c>
      <c r="BU78">
        <f t="shared" si="70"/>
        <v>81274</v>
      </c>
      <c r="BV78">
        <f t="shared" si="71"/>
        <v>15220</v>
      </c>
      <c r="BW78">
        <f t="shared" si="72"/>
        <v>5570</v>
      </c>
      <c r="BX78">
        <f t="shared" si="108"/>
        <v>2850</v>
      </c>
      <c r="BY78">
        <f t="shared" si="109"/>
        <v>1766</v>
      </c>
      <c r="BZ78">
        <f t="shared" si="110"/>
        <v>2628</v>
      </c>
      <c r="CA78">
        <f t="shared" si="111"/>
        <v>5103</v>
      </c>
      <c r="CB78">
        <f t="shared" si="73"/>
        <v>6024</v>
      </c>
      <c r="CC78">
        <f t="shared" si="74"/>
        <v>4.9047382582503367</v>
      </c>
      <c r="CD78">
        <f>IF(OR(ISNA($A78),$AC78&lt;100),NA(),IF($BR78=0,0,FLOOR((CB78-_xlfn.XLOOKUP(_xlfn.AGGREGATE(5,6,$BR$3:$BR2029),$BR$3:$BR$2000,CB$3:CB$2000,1,1))/_xlfn.XLOOKUP($BR78,$BR$3:$BR$2000,$BR$3:$BR$2000,1,1), 1)))</f>
        <v>203</v>
      </c>
      <c r="CE78">
        <f t="shared" si="112"/>
        <v>39.419254683724013</v>
      </c>
      <c r="CF78" cm="1">
        <f t="array" ref="CF78">IFERROR(IF(OR(ISNA($A78),$AC78&lt;100,INDEX(International!C$3:C$2000,_xlfn.XMATCH(100,International!C$3:C$2000,1,1)+$BR78)=""),NA(),INDEX(International!C$3:C$2000,_xlfn.XMATCH(100,International!C$3:C$2000,1,1)+$BR78)), NA())</f>
        <v>63927</v>
      </c>
      <c r="CG78">
        <f t="shared" si="75"/>
        <v>3.1114939764367078</v>
      </c>
      <c r="CH78">
        <f>IF(OR(ISNA($A78),$AC78&lt;100),NA(),IF($BR78=0,0,FLOOR((CF78-_xlfn.XLOOKUP(_xlfn.AGGREGATE(5,6,$BR$3:$BR2029),$BR$3:$BR$2000,CF$3:CF$2000,1,1))/_xlfn.XLOOKUP($BR78,$BR$3:$BR$2000,$BR$3:$BR$2000,1,1), 1)))</f>
        <v>2199</v>
      </c>
      <c r="CI78">
        <f t="shared" si="113"/>
        <v>8.901553751453795</v>
      </c>
      <c r="CJ78" cm="1">
        <f t="array" ref="CJ78">IFERROR(IF(OR(ISNA($A78),$AC78&lt;100,INDEX(International!F$3:F$2000,_xlfn.XMATCH(100,International!F$3:F$2000,1,1)+$BR78)=""),NA(),INDEX(International!F$3:F$2000,_xlfn.XMATCH(100,International!F$3:F$2000,1,1)+$BR78)), NA())</f>
        <v>40174</v>
      </c>
      <c r="CK78">
        <f t="shared" si="76"/>
        <v>3.3525553043682526</v>
      </c>
      <c r="CL78">
        <f>IF(OR(ISNA($A78),$AC78&lt;100),NA(),IF($BR78=0,0,FLOOR((CJ78-_xlfn.XLOOKUP(_xlfn.AGGREGATE(5,6,$BR$3:$BR2029),$BR$3:$BR$2000,CJ$3:CJ$2000,1,1))/_xlfn.XLOOKUP($BR78,$BR$3:$BR$2000,$BR$3:$BR$2000,1,1), 1)))</f>
        <v>1381</v>
      </c>
      <c r="CM78">
        <f t="shared" si="114"/>
        <v>10.363874703617929</v>
      </c>
      <c r="CN78" cm="1">
        <f t="array" ref="CN78">IFERROR(IF(OR(ISNA($A78),$AC78&lt;100,INDEX(International!I$3:I$2000,_xlfn.XMATCH(100,International!I$3:I$2000,1,1)+$BR78)=""),NA(),INDEX(International!I$3:I$2000,_xlfn.XMATCH(100,International!I$3:I$2000,1,1)+$BR78)), NA())</f>
        <v>5402</v>
      </c>
      <c r="CO78">
        <f t="shared" si="77"/>
        <v>5.0387271926544717</v>
      </c>
      <c r="CP78">
        <f>IF(OR(ISNA($A78),$AC78&lt;100),NA(),IF($BR78=0,0,FLOOR((CN78-_xlfn.XLOOKUP(_xlfn.AGGREGATE(5,6,$BR$3:$BR2029),$BR$3:$BR$2000,CN$3:CN$2000,1,1))/_xlfn.XLOOKUP($BR78,$BR$3:$BR$2000,$BR$3:$BR$2000,1,1), 1)))</f>
        <v>177</v>
      </c>
      <c r="CQ78">
        <f t="shared" si="115"/>
        <v>10.96210378943063</v>
      </c>
      <c r="CR78" cm="1">
        <f t="array" ref="CR78">IFERROR(IF(OR(ISNA($A78),$AC78&lt;100,INDEX(International!L$3:L$2000,_xlfn.XMATCH(100,International!L$3:L$2000,1,1)+$BR78)=""),NA(),INDEX(International!L$3:L$2000,_xlfn.XMATCH(100,International!L$3:L$2000,1,1)+$BR78)), NA())</f>
        <v>213372</v>
      </c>
      <c r="CS78">
        <f t="shared" si="78"/>
        <v>2.6222617909418791</v>
      </c>
      <c r="CT78">
        <f>IF(OR(ISNA($A78),$AC78&lt;100),NA(),IF($BR78=0,0,FLOOR((CR78-_xlfn.XLOOKUP(_xlfn.AGGREGATE(5,6,$BR$3:$BR2029),$BR$3:$BR$2000,CR$3:CR$2000,1,1))/_xlfn.XLOOKUP($BR78,$BR$3:$BR$2000,$BR$3:$BR$2000,1,1), 1)))</f>
        <v>7353</v>
      </c>
      <c r="CU78">
        <f t="shared" si="116"/>
        <v>5.5151449180680423</v>
      </c>
      <c r="CV78" cm="1">
        <f t="array" ref="CV78">IFERROR(IF(OR(ISNA($A78),$AC78&lt;100,INDEX(International!O$3:O$2000,_xlfn.XMATCH(100,International!O$3:O$2000,1,1)+$BR78)=""),NA(),INDEX(International!O$3:O$2000,_xlfn.XMATCH(100,International!O$3:O$2000,1,1)+$BR78)), NA())</f>
        <v>18431</v>
      </c>
      <c r="CW78">
        <f t="shared" si="79"/>
        <v>3.8533133748051598</v>
      </c>
      <c r="CX78">
        <f>IF(OR(ISNA($A78),$AC78&lt;100),NA(),IF($BR78=0,0,FLOOR((CV78-_xlfn.XLOOKUP(_xlfn.AGGREGATE(5,6,$BR$3:$BR2029),$BR$3:$BR$2000,CV$3:CV$2000,1,1))/_xlfn.XLOOKUP($BR78,$BR$3:$BR$2000,$BR$3:$BR$2000,1,1), 1)))</f>
        <v>631</v>
      </c>
      <c r="CY78">
        <f t="shared" si="117"/>
        <v>7.3393601410390321</v>
      </c>
      <c r="CZ78" cm="1">
        <f t="array" ref="CZ78">IFERROR(IF(OR(ISNA($A78),$AC78&lt;100,INDEX(International!R$3:R$2000,_xlfn.XMATCH(100,International!R$3:R$2000,1,1)+$BR78)=""),NA(),INDEX(International!R$3:R$2000,_xlfn.XMATCH(100,International!R$3:R$2000,1,1)+$BR78)), NA())</f>
        <v>844</v>
      </c>
      <c r="DA78">
        <f t="shared" si="80"/>
        <v>9.4240201407755304</v>
      </c>
      <c r="DB78">
        <f>IF(OR(ISNA($A78),$AC78&lt;100),NA(),IF($BR78=0,0,FLOOR((CZ78-_xlfn.XLOOKUP(_xlfn.AGGREGATE(5,6,$BR$3:$BR2029),$BR$3:$BR$2000,CZ$3:CZ$2000,1,1))/_xlfn.XLOOKUP($BR78,$BR$3:$BR$2000,$BR$3:$BR$2000,1,1), 1)))</f>
        <v>25</v>
      </c>
      <c r="DC78">
        <f t="shared" si="118"/>
        <v>13.579435755626573</v>
      </c>
      <c r="DD78" cm="1">
        <f t="array" ref="DD78">IFERROR(IF(OR(ISNA($A78),$AC78&lt;100,INDEX(International!U$3:U$2000,_xlfn.XMATCH(100,International!U$3:U$2000,1,1)+$BR78)=""),NA(),INDEX(International!U$3:U$2000,_xlfn.XMATCH(100,International!U$3:U$2000,1,1)+$BR78)), NA())</f>
        <v>8652</v>
      </c>
      <c r="DE78">
        <f t="shared" si="81"/>
        <v>4.5066312871385446</v>
      </c>
      <c r="DF78">
        <f>IF(OR(ISNA($A78),$AC78&lt;100),NA(),IF($BR78=0,0,FLOOR((DD78-_xlfn.XLOOKUP(_xlfn.AGGREGATE(5,6,$BR$3:$BR2029),$BR$3:$BR$2000,DD$3:DD$2000,1,1))/_xlfn.XLOOKUP($BR78,$BR$3:$BR$2000,$BR$3:$BR$2000,1,1), 1)))</f>
        <v>294</v>
      </c>
      <c r="DG78">
        <f t="shared" si="119"/>
        <v>68.585134668867255</v>
      </c>
      <c r="DH78" cm="1">
        <f t="array" ref="DH78">IFERROR(IF(OR(ISNA($A78),$AC78&lt;100,INDEX(International!X$3:X$2000,_xlfn.XMATCH(100,International!X$3:X$2000,1,1)+$BR78)=""),NA(),INDEX(International!X$3:X$2000,_xlfn.XMATCH(100,International!X$3:X$2000,1,1)+$BR78)), NA())</f>
        <v>38168</v>
      </c>
      <c r="DI78">
        <f t="shared" si="82"/>
        <v>3.381443192901695</v>
      </c>
      <c r="DJ78">
        <f>IF(OR(ISNA($A78),$AC78&lt;100),NA(),IF($BR78=0,0,FLOOR((DH78-_xlfn.XLOOKUP(_xlfn.AGGREGATE(5,6,$BR$3:$BR2029),$BR$3:$BR$2000,DH$3:DH$2000,1,1))/_xlfn.XLOOKUP($BR78,$BR$3:$BR$2000,$BR$3:$BR$2000,1,1), 1)))</f>
        <v>1312</v>
      </c>
      <c r="DK78">
        <f t="shared" si="120"/>
        <v>5.5914455912323495</v>
      </c>
      <c r="DL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77+1,DL77+1,NA())))</f>
        <v>#N/A</v>
      </c>
      <c r="DM78" t="e" cm="1">
        <f t="array" ref="DM78">IFERROR(IF(ISNA($A78),NA(),INDEX(B$3:B$2000,_xlfn.XMATCH(Configuration!$B$12,B$3:B$2000,1,1)+$DL78)-0), NA())</f>
        <v>#N/A</v>
      </c>
      <c r="DN78" t="e" cm="1">
        <f t="array" ref="DN78">IFERROR(IF(ISNA($A78),NA(),INDEX(E$3:E$2000,_xlfn.XMATCH(Configuration!$B$12,E$3:E$2000,1,1)+$DL78)-0), NA())</f>
        <v>#N/A</v>
      </c>
      <c r="DO78" t="e" cm="1">
        <f t="array" ref="DO78">IFERROR(IF(ISNA($A78),NA(),INDEX(H$3:H$2000,_xlfn.XMATCH(Configuration!$B$12,H$3:H$2000,1,1)+$DL78)-0), NA())</f>
        <v>#N/A</v>
      </c>
      <c r="DP78" t="e" cm="1">
        <f t="array" ref="DP78">IFERROR(IF(ISNA($A78),NA(),INDEX(K$3:K$2000,_xlfn.XMATCH(Configuration!$B$12,K$3:K$2000,1,1)+$DL78)-0), NA())</f>
        <v>#N/A</v>
      </c>
      <c r="DQ78" t="e" cm="1">
        <f t="array" ref="DQ78">IFERROR(IF(ISNA($A78),NA(),INDEX(N$3:N$2000,_xlfn.XMATCH(Configuration!$B$12,N$3:N$2000,1,1)+$DL78)-0), NA())</f>
        <v>#N/A</v>
      </c>
      <c r="DR78" t="e" cm="1">
        <f t="array" ref="DR78">IFERROR(IF(ISNA($A78),NA(),INDEX(Q$3:Q$2000,_xlfn.XMATCH(Configuration!$B$12,Q$3:Q$2000,1,1)+$DL78)-0), NA())</f>
        <v>#N/A</v>
      </c>
      <c r="DS78" t="e" cm="1">
        <f t="array" ref="DS78">IFERROR(IF(ISNA($A78),NA(),INDEX(T$3:T$2000,_xlfn.XMATCH(Configuration!$B$12,T$3:T$2000,1,1)+$DL78)-0), NA())</f>
        <v>#N/A</v>
      </c>
      <c r="DT78" t="e" cm="1">
        <f t="array" ref="DT78">IFERROR(IF(ISNA($A78),NA(),INDEX(W$3:W$2000,_xlfn.XMATCH(Configuration!$B$12,W$3:W$2000,1,1)+$DL78)-0), NA())</f>
        <v>#N/A</v>
      </c>
    </row>
    <row r="79" spans="1:124" x14ac:dyDescent="0.2">
      <c r="A79" s="1">
        <f>IF(OR(Daily!$A79="",Daily!$B79="*"),NA(),Daily!A79)</f>
        <v>43930</v>
      </c>
      <c r="B79">
        <f>IF(_xlfn.IFNA($A79,"")="","",Daily!C79+IF(ROW(A79)&gt;4,B78,0))</f>
        <v>100</v>
      </c>
      <c r="C79">
        <f>IF(_xlfn.IFNA($A79,"")="","",Daily!D79+IF(ROW(B79)&gt;4,C78,0))</f>
        <v>54</v>
      </c>
      <c r="D79">
        <f>IF(_xlfn.IFNA($A79,"")="","",Daily!E79+IF(ROW(C79)&gt;4,D78,0))</f>
        <v>2</v>
      </c>
      <c r="E79">
        <f>IF(_xlfn.IFNA($A79,"")="","",Daily!F79+IF(ROW(D79)&gt;4,E78,0))</f>
        <v>2773</v>
      </c>
      <c r="F79">
        <f>IF(_xlfn.IFNA($A79,"")="","",Daily!G79+IF(ROW(E79)&gt;4,F78,0))</f>
        <v>4</v>
      </c>
      <c r="G79">
        <f>IF(_xlfn.IFNA($A79,"")="","",Daily!H79+IF(ROW(F79)&gt;4,G78,0))</f>
        <v>21</v>
      </c>
      <c r="H79">
        <f>IF(_xlfn.IFNA($A79,"")="","",Daily!I79+IF(ROW(G79)&gt;4,H78,0))</f>
        <v>28</v>
      </c>
      <c r="I79">
        <f>IF(_xlfn.IFNA($A79,"")="","",Daily!J79+IF(ROW(H79)&gt;4,I78,0))</f>
        <v>2</v>
      </c>
      <c r="J79">
        <f>IF(_xlfn.IFNA($A79,"")="","",Daily!K79+IF(ROW(I79)&gt;4,J78,0))</f>
        <v>0</v>
      </c>
      <c r="K79">
        <f>IF(_xlfn.IFNA($A79,"")="","",Daily!L79+IF(ROW(J79)&gt;4,K78,0))</f>
        <v>421</v>
      </c>
      <c r="L79">
        <f>IF(_xlfn.IFNA($A79,"")="","",Daily!M79+IF(ROW(K79)&gt;4,L78,0))</f>
        <v>167</v>
      </c>
      <c r="M79">
        <f>IF(_xlfn.IFNA($A79,"")="","",Daily!N79+IF(ROW(L79)&gt;4,M78,0))</f>
        <v>3</v>
      </c>
      <c r="N79">
        <f>IF(_xlfn.IFNA($A79,"")="","",Daily!O79+IF(ROW(M79)&gt;4,N78,0))</f>
        <v>953</v>
      </c>
      <c r="O79">
        <f>IF(_xlfn.IFNA($A79,"")="","",Daily!P79+IF(ROW(N79)&gt;4,O78,0))</f>
        <v>372</v>
      </c>
      <c r="P79">
        <f>IF(_xlfn.IFNA($A79,"")="","",Daily!Q79+IF(ROW(O79)&gt;4,P78,0))</f>
        <v>5</v>
      </c>
      <c r="Q79">
        <f>IF(_xlfn.IFNA($A79,"")="","",Daily!R79+IF(ROW(P79)&gt;4,Q78,0))</f>
        <v>111</v>
      </c>
      <c r="R79">
        <f>IF(_xlfn.IFNA($A79,"")="","",Daily!S79+IF(ROW(Q79)&gt;4,R78,0))</f>
        <v>5</v>
      </c>
      <c r="S79">
        <f>IF(_xlfn.IFNA($A79,"")="","",Daily!T79+IF(ROW(R79)&gt;4,S78,0))</f>
        <v>3</v>
      </c>
      <c r="T79">
        <f>IF(_xlfn.IFNA($A79,"")="","",Daily!U79+IF(ROW(S79)&gt;4,T78,0))</f>
        <v>495</v>
      </c>
      <c r="U79">
        <f>IF(_xlfn.IFNA($A79,"")="","",Daily!V79+IF(ROW(T79)&gt;4,U78,0))</f>
        <v>187</v>
      </c>
      <c r="V79">
        <f>IF(_xlfn.IFNA($A79,"")="","",Daily!W79+IF(ROW(U79)&gt;4,V78,0))</f>
        <v>6</v>
      </c>
      <c r="W79">
        <f>IF(_xlfn.IFNA($A79,"")="","",Daily!X79+IF(ROW(V79)&gt;4,W78,0))</f>
        <v>1228</v>
      </c>
      <c r="X79">
        <f>IF(_xlfn.IFNA($A79,"")="","",Daily!Y79+IF(ROW(W79)&gt;4,X78,0))</f>
        <v>806</v>
      </c>
      <c r="Y79">
        <f>IF(_xlfn.IFNA($A79,"")="","",Daily!Z79+IF(ROW(X79)&gt;4,Y78,0))</f>
        <v>12</v>
      </c>
      <c r="Z79">
        <f>IF(_xlfn.IFNA($A79,"")="","",Daily!C79+Daily!F79+Daily!I79+Daily!L79+Daily!O79+Daily!R79+Daily!U79+Daily!X79)</f>
        <v>85</v>
      </c>
      <c r="AA79">
        <f>IF(_xlfn.IFNA($A79,"")="","",Daily!D79+Daily!G79+Daily!J79+Daily!M79+Daily!P79+Daily!S79+Daily!V79+Daily!Y79+Daily!AA79)</f>
        <v>606</v>
      </c>
      <c r="AB79">
        <f>IF(_xlfn.IFNA($A79,"")="","",Daily!E79+Daily!H79+Daily!K79+Daily!N79+Daily!Q79+Daily!T79+Daily!W79+Daily!Z79)</f>
        <v>1</v>
      </c>
      <c r="AC79">
        <f t="shared" si="83"/>
        <v>6109</v>
      </c>
      <c r="AD79">
        <f t="shared" si="84"/>
        <v>3141</v>
      </c>
      <c r="AE79">
        <f t="shared" si="85"/>
        <v>52</v>
      </c>
      <c r="AF79" s="5">
        <f t="shared" si="86"/>
        <v>0.80952380952380953</v>
      </c>
      <c r="AG79">
        <f t="shared" si="87"/>
        <v>2916</v>
      </c>
      <c r="AH79">
        <f t="shared" si="88"/>
        <v>3336</v>
      </c>
      <c r="AI79">
        <f t="shared" si="89"/>
        <v>3137</v>
      </c>
      <c r="AJ79">
        <f t="shared" si="90"/>
        <v>31</v>
      </c>
      <c r="AK79">
        <f t="shared" si="91"/>
        <v>168</v>
      </c>
      <c r="AL79" s="2">
        <f t="shared" si="92"/>
        <v>1.6285624804259317E-2</v>
      </c>
      <c r="AM79" s="2">
        <f t="shared" si="93"/>
        <v>0.98371437519574068</v>
      </c>
      <c r="AN79" s="2">
        <f t="shared" si="94"/>
        <v>1.636929120969062E-2</v>
      </c>
      <c r="AO79" s="2">
        <f t="shared" si="95"/>
        <v>0.45392044524472092</v>
      </c>
      <c r="AP79" s="2">
        <f t="shared" si="96"/>
        <v>4.5834015387133734E-3</v>
      </c>
      <c r="AQ79" s="2">
        <f t="shared" si="97"/>
        <v>6.8914715992797512E-2</v>
      </c>
      <c r="AR79" s="2">
        <f t="shared" si="98"/>
        <v>0.1559993452283516</v>
      </c>
      <c r="AS79" s="2">
        <f t="shared" si="99"/>
        <v>1.8169913242756588E-2</v>
      </c>
      <c r="AT79" s="2">
        <f t="shared" si="100"/>
        <v>8.1027991487968576E-2</v>
      </c>
      <c r="AU79" s="2">
        <f t="shared" si="101"/>
        <v>0.20101489605500081</v>
      </c>
      <c r="AV79" s="3">
        <f t="shared" ca="1" si="102"/>
        <v>138.85714285714286</v>
      </c>
      <c r="AW79" s="2">
        <f t="shared" si="103"/>
        <v>1.4110225763612217E-2</v>
      </c>
      <c r="AX79" s="2">
        <f t="shared" si="104"/>
        <v>-0.19047619047619047</v>
      </c>
      <c r="AY79" t="e">
        <f t="shared" si="105"/>
        <v>#N/A</v>
      </c>
      <c r="AZ79">
        <f t="shared" si="106"/>
        <v>14</v>
      </c>
      <c r="BA79" s="3">
        <f>IF(_xlfn.IFNA($A79,"")="","",AC79/(Configuration!$B$1/1000000))</f>
        <v>240.85032900572853</v>
      </c>
      <c r="BB79">
        <f>IF(OR(_xlfn.IFNA($A79,"")="", ROW()&lt;=3,MAX(International!$C$3:$C$2000)&lt;$AC79),"",$A79-_xlfn.XLOOKUP($AC79,International!$C$3:$C$2000,International!$A$3:$A$2000,NA(),1,1))</f>
        <v>32</v>
      </c>
      <c r="BC79">
        <f>IF(OR(_xlfn.IFNA($A79,"")="", ROW()&lt;=3,MAX(International!$D$3:$D$2000)&lt;$BA79),"",$A79-_xlfn.XLOOKUP($BA79,International!$D$3:$D$2000,International!$A$3:$A$2000,NA(),1,1))</f>
        <v>28</v>
      </c>
      <c r="BD79">
        <f>IF(OR(_xlfn.IFNA($A79,"")="", ROW()&lt;=3,MAX(International!$F$3:$F$2000)&lt;$AC79),"",$A79-_xlfn.XLOOKUP($AC79,International!$F$3:$F$2000,International!$A$3:$A$2000,NA(),1,1))</f>
        <v>24</v>
      </c>
      <c r="BE79">
        <f>IF(OR(_xlfn.IFNA($A79,"")="", ROW()&lt;=3,MAX(International!$G$3:$G$2000)&lt;$BA79),"",$A79-_xlfn.XLOOKUP($BA79,International!$G$3:$G$2000,International!$A$3:$A$2000,NA(),1,1))</f>
        <v>17</v>
      </c>
      <c r="BF79">
        <f>IF(OR(_xlfn.IFNA($A79,"")="", ROW()&lt;=3,MAX(International!$I$3:$I$2000)&lt;$AC79),"",$A79-_xlfn.XLOOKUP($AC79,International!$I$3:$I$2000,International!$A$3:$A$2000,NA(),1,1))</f>
        <v>-3</v>
      </c>
      <c r="BG79">
        <f>IF(OR(_xlfn.IFNA($A79,"")="", ROW()&lt;=3,MAX(International!$J$3:$J$2000)&lt;$BA79),"",$A79-_xlfn.XLOOKUP($BA79,International!$J$3:$J$2000,International!$A$3:$A$2000,NA(),1,1))</f>
        <v>17</v>
      </c>
      <c r="BH79">
        <f>IF(OR(_xlfn.IFNA($A79,"")="", ROW()&lt;=3,MAX(International!$L$3:$L$2000)&lt;$AC79),"",$A79-_xlfn.XLOOKUP($AC79,International!$L$3:$L$2000,International!$A$3:$A$2000,NA(),1,1))</f>
        <v>23</v>
      </c>
      <c r="BI79">
        <f>IF(OR(_xlfn.IFNA($A79,"")="", ROW()&lt;=3,MAX(International!$M$3:$M$2000)&lt;$BA79),"",$A79-_xlfn.XLOOKUP($BA79,International!$M$3:$M$2000,International!$A$3:$A$2000,NA(),1,1))</f>
        <v>14</v>
      </c>
      <c r="BJ79">
        <f>IF(OR(_xlfn.IFNA($A79,"")="", ROW()&lt;=3,MAX(International!$O$3:$O$2000)&lt;$AC79),"",$A79-_xlfn.XLOOKUP($AC79,International!$O$3:$O$2000,International!$A$3:$A$2000,NA(),1,1))</f>
        <v>14</v>
      </c>
      <c r="BK79">
        <f>IF(OR(_xlfn.IFNA($A79,"")="", ROW()&lt;=3,MAX(International!$P$3:$P$2000)&lt;$BA79),"",$A79-_xlfn.XLOOKUP($BA79,International!$P$3:$P$2000,International!$A$3:$A$2000,NA(),1,1))</f>
        <v>19</v>
      </c>
      <c r="BL79" t="str">
        <f>IF(OR(_xlfn.IFNA($A79,"")="", ROW()&lt;=3,MAX(International!$R$3:$R$2000)&lt;$AC79),"",$A79-_xlfn.XLOOKUP($AC79,International!$R$3:$R$2000,International!$A$3:$A$2000,NA(),1,1))</f>
        <v/>
      </c>
      <c r="BM79">
        <f>IF(OR(_xlfn.IFNA($A79,"")="", ROW()&lt;=3,MAX(International!$S$3:$S$2000)&lt;$BA79),"",$A79-_xlfn.XLOOKUP($BA79,International!$S$3:$S$2000,International!$A$3:$A$2000,NA(),1,1))</f>
        <v>3</v>
      </c>
      <c r="BN79">
        <f>IF(OR(_xlfn.IFNA($A79,"")="", ROW()&lt;=3,MAX(International!$U$3:$U$2000)&lt;$AC79),"",$A79-_xlfn.XLOOKUP($AC79,International!$U$3:$U$2000,International!$A$3:$A$2000,NA(),1,1))</f>
        <v>34</v>
      </c>
      <c r="BO79" t="str">
        <f>IF(OR(_xlfn.IFNA($A79,"")="", ROW()&lt;=3,MAX(International!$V$3:$V$2000)&lt;$BA79),"",$A79-_xlfn.XLOOKUP($BA79,International!$V$3:$V$2000,International!$A$3:$A$2000,NA(),1,1))</f>
        <v/>
      </c>
      <c r="BP79">
        <f>IF(OR(_xlfn.IFNA($A79,"")="", ROW()&lt;=3,MAX(International!$X$3:$X$2000)&lt;$AC79),"",$A79-_xlfn.XLOOKUP($AC79,International!$X$3:$X$2000,International!$A$3:$A$2000,NA(),1,1))</f>
        <v>17</v>
      </c>
      <c r="BQ79">
        <f>IF(OR(_xlfn.IFNA($A79,"")="", ROW()&lt;=3,MAX(International!$Y$3:$Y$2000)&lt;$BA79),"",$A79-_xlfn.XLOOKUP($BA79,International!$Y$3:$Y$2000,International!$A$3:$A$2000,NA(),1,1))</f>
        <v>12</v>
      </c>
      <c r="BR79">
        <f t="shared" si="107"/>
        <v>30</v>
      </c>
      <c r="BS79" t="e">
        <f t="shared" si="68"/>
        <v>#N/A</v>
      </c>
      <c r="BT79" t="e">
        <f t="shared" si="69"/>
        <v>#N/A</v>
      </c>
      <c r="BU79">
        <f t="shared" si="70"/>
        <v>102400</v>
      </c>
      <c r="BV79">
        <f t="shared" si="71"/>
        <v>18100</v>
      </c>
      <c r="BW79">
        <f t="shared" si="72"/>
        <v>6400</v>
      </c>
      <c r="BX79">
        <f t="shared" si="108"/>
        <v>3200</v>
      </c>
      <c r="BY79">
        <f t="shared" si="109"/>
        <v>1950</v>
      </c>
      <c r="BZ79">
        <f t="shared" si="110"/>
        <v>2942</v>
      </c>
      <c r="CA79">
        <f t="shared" si="111"/>
        <v>5275</v>
      </c>
      <c r="CB79">
        <f t="shared" si="73"/>
        <v>6109</v>
      </c>
      <c r="CC79">
        <f t="shared" si="74"/>
        <v>5.0565794706403162</v>
      </c>
      <c r="CD79">
        <f>IF(OR(ISNA($A79),$AC79&lt;100),NA(),IF($BR79=0,0,FLOOR((CB79-_xlfn.XLOOKUP(_xlfn.AGGREGATE(5,6,$BR$3:$BR2030),$BR$3:$BR$2000,CB$3:CB$2000,1,1))/_xlfn.XLOOKUP($BR79,$BR$3:$BR$2000,$BR$3:$BR$2000,1,1), 1)))</f>
        <v>199</v>
      </c>
      <c r="CE79">
        <f t="shared" si="112"/>
        <v>49.46951267091076</v>
      </c>
      <c r="CF79" cm="1">
        <f t="array" ref="CF79">IFERROR(IF(OR(ISNA($A79),$AC79&lt;100,INDEX(International!C$3:C$2000,_xlfn.XMATCH(100,International!C$3:C$2000,1,1)+$BR79)=""),NA(),INDEX(International!C$3:C$2000,_xlfn.XMATCH(100,International!C$3:C$2000,1,1)+$BR79)), NA())</f>
        <v>69176</v>
      </c>
      <c r="CG79">
        <f t="shared" si="75"/>
        <v>3.1799442074847866</v>
      </c>
      <c r="CH79">
        <f>IF(OR(ISNA($A79),$AC79&lt;100),NA(),IF($BR79=0,0,FLOOR((CF79-_xlfn.XLOOKUP(_xlfn.AGGREGATE(5,6,$BR$3:$BR2030),$BR$3:$BR$2000,CF$3:CF$2000,1,1))/_xlfn.XLOOKUP($BR79,$BR$3:$BR$2000,$BR$3:$BR$2000,1,1), 1)))</f>
        <v>2300</v>
      </c>
      <c r="CI79">
        <f t="shared" si="113"/>
        <v>8.7837800270212885</v>
      </c>
      <c r="CJ79" cm="1">
        <f t="array" ref="CJ79">IFERROR(IF(OR(ISNA($A79),$AC79&lt;100,INDEX(International!F$3:F$2000,_xlfn.XMATCH(100,International!F$3:F$2000,1,1)+$BR79)=""),NA(),INDEX(International!F$3:F$2000,_xlfn.XMATCH(100,International!F$3:F$2000,1,1)+$BR79)), NA())</f>
        <v>44550</v>
      </c>
      <c r="CK79">
        <f t="shared" si="76"/>
        <v>3.4093692292588775</v>
      </c>
      <c r="CL79">
        <f>IF(OR(ISNA($A79),$AC79&lt;100),NA(),IF($BR79=0,0,FLOOR((CJ79-_xlfn.XLOOKUP(_xlfn.AGGREGATE(5,6,$BR$3:$BR2030),$BR$3:$BR$2000,CJ$3:CJ$2000,1,1))/_xlfn.XLOOKUP($BR79,$BR$3:$BR$2000,$BR$3:$BR$2000,1,1), 1)))</f>
        <v>1481</v>
      </c>
      <c r="CM79">
        <f t="shared" si="114"/>
        <v>6.7040610898044832</v>
      </c>
      <c r="CN79" cm="1">
        <f t="array" ref="CN79">IFERROR(IF(OR(ISNA($A79),$AC79&lt;100,INDEX(International!I$3:I$2000,_xlfn.XMATCH(100,International!I$3:I$2000,1,1)+$BR79)=""),NA(),INDEX(International!I$3:I$2000,_xlfn.XMATCH(100,International!I$3:I$2000,1,1)+$BR79)), NA())</f>
        <v>5635</v>
      </c>
      <c r="CO79">
        <f t="shared" si="77"/>
        <v>5.1578795064571805</v>
      </c>
      <c r="CP79">
        <f>IF(OR(ISNA($A79),$AC79&lt;100),NA(),IF($BR79=0,0,FLOOR((CN79-_xlfn.XLOOKUP(_xlfn.AGGREGATE(5,6,$BR$3:$BR2030),$BR$3:$BR$2000,CN$3:CN$2000,1,1))/_xlfn.XLOOKUP($BR79,$BR$3:$BR$2000,$BR$3:$BR$2000,1,1), 1)))</f>
        <v>179</v>
      </c>
      <c r="CQ79">
        <f t="shared" si="115"/>
        <v>16.414439502890968</v>
      </c>
      <c r="CR79" cm="1">
        <f t="array" ref="CR79">IFERROR(IF(OR(ISNA($A79),$AC79&lt;100,INDEX(International!L$3:L$2000,_xlfn.XMATCH(100,International!L$3:L$2000,1,1)+$BR79)=""),NA(),INDEX(International!L$3:L$2000,_xlfn.XMATCH(100,International!L$3:L$2000,1,1)+$BR79)), NA())</f>
        <v>243453</v>
      </c>
      <c r="CS79">
        <f t="shared" si="78"/>
        <v>2.6668023622736379</v>
      </c>
      <c r="CT79">
        <f>IF(OR(ISNA($A79),$AC79&lt;100),NA(),IF($BR79=0,0,FLOOR((CR79-_xlfn.XLOOKUP(_xlfn.AGGREGATE(5,6,$BR$3:$BR2030),$BR$3:$BR$2000,CR$3:CR$2000,1,1))/_xlfn.XLOOKUP($BR79,$BR$3:$BR$2000,$BR$3:$BR$2000,1,1), 1)))</f>
        <v>8111</v>
      </c>
      <c r="CU79">
        <f t="shared" si="116"/>
        <v>5.2556227299639984</v>
      </c>
      <c r="CV79" cm="1">
        <f t="array" ref="CV79">IFERROR(IF(OR(ISNA($A79),$AC79&lt;100,INDEX(International!O$3:O$2000,_xlfn.XMATCH(100,International!O$3:O$2000,1,1)+$BR79)=""),NA(),INDEX(International!O$3:O$2000,_xlfn.XMATCH(100,International!O$3:O$2000,1,1)+$BR79)), NA())</f>
        <v>19691</v>
      </c>
      <c r="CW79">
        <f t="shared" si="79"/>
        <v>3.9362885097498714</v>
      </c>
      <c r="CX79">
        <f>IF(OR(ISNA($A79),$AC79&lt;100),NA(),IF($BR79=0,0,FLOOR((CV79-_xlfn.XLOOKUP(_xlfn.AGGREGATE(5,6,$BR$3:$BR2030),$BR$3:$BR$2000,CV$3:CV$2000,1,1))/_xlfn.XLOOKUP($BR79,$BR$3:$BR$2000,$BR$3:$BR$2000,1,1), 1)))</f>
        <v>652</v>
      </c>
      <c r="CY79">
        <f t="shared" si="117"/>
        <v>10.481957110369667</v>
      </c>
      <c r="CZ79" cm="1">
        <f t="array" ref="CZ79">IFERROR(IF(OR(ISNA($A79),$AC79&lt;100,INDEX(International!R$3:R$2000,_xlfn.XMATCH(100,International!R$3:R$2000,1,1)+$BR79)=""),NA(),INDEX(International!R$3:R$2000,_xlfn.XMATCH(100,International!R$3:R$2000,1,1)+$BR79)), NA())</f>
        <v>879</v>
      </c>
      <c r="DA79">
        <f t="shared" si="80"/>
        <v>9.5667439610595828</v>
      </c>
      <c r="DB79">
        <f>IF(OR(ISNA($A79),$AC79&lt;100),NA(),IF($BR79=0,0,FLOOR((CZ79-_xlfn.XLOOKUP(_xlfn.AGGREGATE(5,6,$BR$3:$BR2030),$BR$3:$BR$2000,CZ$3:CZ$2000,1,1))/_xlfn.XLOOKUP($BR79,$BR$3:$BR$2000,$BR$3:$BR$2000,1,1), 1)))</f>
        <v>25</v>
      </c>
      <c r="DC79">
        <f t="shared" si="118"/>
        <v>17.058975789296646</v>
      </c>
      <c r="DD79" cm="1">
        <f t="array" ref="DD79">IFERROR(IF(OR(ISNA($A79),$AC79&lt;100,INDEX(International!U$3:U$2000,_xlfn.XMATCH(100,International!U$3:U$2000,1,1)+$BR79)=""),NA(),INDEX(International!U$3:U$2000,_xlfn.XMATCH(100,International!U$3:U$2000,1,1)+$BR79)), NA())</f>
        <v>8799</v>
      </c>
      <c r="DE79">
        <f t="shared" si="81"/>
        <v>4.6444893675247059</v>
      </c>
      <c r="DF79">
        <f>IF(OR(ISNA($A79),$AC79&lt;100),NA(),IF($BR79=0,0,FLOOR((DD79-_xlfn.XLOOKUP(_xlfn.AGGREGATE(5,6,$BR$3:$BR2030),$BR$3:$BR$2000,DD$3:DD$2000,1,1))/_xlfn.XLOOKUP($BR79,$BR$3:$BR$2000,$BR$3:$BR$2000,1,1), 1)))</f>
        <v>289</v>
      </c>
      <c r="DG79">
        <f t="shared" si="119"/>
        <v>41.142263068289061</v>
      </c>
      <c r="DH79" cm="1">
        <f t="array" ref="DH79">IFERROR(IF(OR(ISNA($A79),$AC79&lt;100,INDEX(International!X$3:X$2000,_xlfn.XMATCH(100,International!X$3:X$2000,1,1)+$BR79)=""),NA(),INDEX(International!X$3:X$2000,_xlfn.XMATCH(100,International!X$3:X$2000,1,1)+$BR79)), NA())</f>
        <v>41903</v>
      </c>
      <c r="DI79">
        <f t="shared" si="82"/>
        <v>3.4439571692347726</v>
      </c>
      <c r="DJ79">
        <f>IF(OR(ISNA($A79),$AC79&lt;100),NA(),IF($BR79=0,0,FLOOR((DH79-_xlfn.XLOOKUP(_xlfn.AGGREGATE(5,6,$BR$3:$BR2030),$BR$3:$BR$2000,DH$3:DH$2000,1,1))/_xlfn.XLOOKUP($BR79,$BR$3:$BR$2000,$BR$3:$BR$2000,1,1), 1)))</f>
        <v>1392</v>
      </c>
      <c r="DK79">
        <f t="shared" si="120"/>
        <v>7.4244592245221215</v>
      </c>
      <c r="DL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78+1,DL78+1,NA())))</f>
        <v>#N/A</v>
      </c>
      <c r="DM79" t="e" cm="1">
        <f t="array" ref="DM79">IFERROR(IF(ISNA($A79),NA(),INDEX(B$3:B$2000,_xlfn.XMATCH(Configuration!$B$12,B$3:B$2000,1,1)+$DL79)-0), NA())</f>
        <v>#N/A</v>
      </c>
      <c r="DN79" t="e" cm="1">
        <f t="array" ref="DN79">IFERROR(IF(ISNA($A79),NA(),INDEX(E$3:E$2000,_xlfn.XMATCH(Configuration!$B$12,E$3:E$2000,1,1)+$DL79)-0), NA())</f>
        <v>#N/A</v>
      </c>
      <c r="DO79" t="e" cm="1">
        <f t="array" ref="DO79">IFERROR(IF(ISNA($A79),NA(),INDEX(H$3:H$2000,_xlfn.XMATCH(Configuration!$B$12,H$3:H$2000,1,1)+$DL79)-0), NA())</f>
        <v>#N/A</v>
      </c>
      <c r="DP79" t="e" cm="1">
        <f t="array" ref="DP79">IFERROR(IF(ISNA($A79),NA(),INDEX(K$3:K$2000,_xlfn.XMATCH(Configuration!$B$12,K$3:K$2000,1,1)+$DL79)-0), NA())</f>
        <v>#N/A</v>
      </c>
      <c r="DQ79" t="e" cm="1">
        <f t="array" ref="DQ79">IFERROR(IF(ISNA($A79),NA(),INDEX(N$3:N$2000,_xlfn.XMATCH(Configuration!$B$12,N$3:N$2000,1,1)+$DL79)-0), NA())</f>
        <v>#N/A</v>
      </c>
      <c r="DR79" t="e" cm="1">
        <f t="array" ref="DR79">IFERROR(IF(ISNA($A79),NA(),INDEX(Q$3:Q$2000,_xlfn.XMATCH(Configuration!$B$12,Q$3:Q$2000,1,1)+$DL79)-0), NA())</f>
        <v>#N/A</v>
      </c>
      <c r="DS79" t="e" cm="1">
        <f t="array" ref="DS79">IFERROR(IF(ISNA($A79),NA(),INDEX(T$3:T$2000,_xlfn.XMATCH(Configuration!$B$12,T$3:T$2000,1,1)+$DL79)-0), NA())</f>
        <v>#N/A</v>
      </c>
      <c r="DT79" t="e" cm="1">
        <f t="array" ref="DT79">IFERROR(IF(ISNA($A79),NA(),INDEX(W$3:W$2000,_xlfn.XMATCH(Configuration!$B$12,W$3:W$2000,1,1)+$DL79)-0), NA())</f>
        <v>#N/A</v>
      </c>
    </row>
    <row r="80" spans="1:124" x14ac:dyDescent="0.2">
      <c r="A80" s="1">
        <f>IF(OR(Daily!$A80="",Daily!$B80="*"),NA(),Daily!A80)</f>
        <v>43931</v>
      </c>
      <c r="B80">
        <f>IF(_xlfn.IFNA($A80,"")="","",Daily!C80+IF(ROW(A80)&gt;4,B79,0))</f>
        <v>103</v>
      </c>
      <c r="C80">
        <f>IF(_xlfn.IFNA($A80,"")="","",Daily!D80+IF(ROW(B80)&gt;4,C79,0))</f>
        <v>59</v>
      </c>
      <c r="D80">
        <f>IF(_xlfn.IFNA($A80,"")="","",Daily!E80+IF(ROW(C80)&gt;4,D79,0))</f>
        <v>2</v>
      </c>
      <c r="E80">
        <f>IF(_xlfn.IFNA($A80,"")="","",Daily!F80+IF(ROW(D80)&gt;4,E79,0))</f>
        <v>2822</v>
      </c>
      <c r="F80">
        <f>IF(_xlfn.IFNA($A80,"")="","",Daily!G80+IF(ROW(E80)&gt;4,F79,0))</f>
        <v>4</v>
      </c>
      <c r="G80">
        <f>IF(_xlfn.IFNA($A80,"")="","",Daily!H80+IF(ROW(F80)&gt;4,G79,0))</f>
        <v>22</v>
      </c>
      <c r="H80">
        <f>IF(_xlfn.IFNA($A80,"")="","",Daily!I80+IF(ROW(G80)&gt;4,H79,0))</f>
        <v>28</v>
      </c>
      <c r="I80">
        <f>IF(_xlfn.IFNA($A80,"")="","",Daily!J80+IF(ROW(H80)&gt;4,I79,0))</f>
        <v>2</v>
      </c>
      <c r="J80">
        <f>IF(_xlfn.IFNA($A80,"")="","",Daily!K80+IF(ROW(I80)&gt;4,J79,0))</f>
        <v>0</v>
      </c>
      <c r="K80">
        <f>IF(_xlfn.IFNA($A80,"")="","",Daily!L80+IF(ROW(J80)&gt;4,K79,0))</f>
        <v>428</v>
      </c>
      <c r="L80">
        <f>IF(_xlfn.IFNA($A80,"")="","",Daily!M80+IF(ROW(K80)&gt;4,L79,0))</f>
        <v>179</v>
      </c>
      <c r="M80">
        <f>IF(_xlfn.IFNA($A80,"")="","",Daily!N80+IF(ROW(L80)&gt;4,M79,0))</f>
        <v>3</v>
      </c>
      <c r="N80">
        <f>IF(_xlfn.IFNA($A80,"")="","",Daily!O80+IF(ROW(M80)&gt;4,N79,0))</f>
        <v>965</v>
      </c>
      <c r="O80">
        <f>IF(_xlfn.IFNA($A80,"")="","",Daily!P80+IF(ROW(N80)&gt;4,O79,0))</f>
        <v>368</v>
      </c>
      <c r="P80">
        <f>IF(_xlfn.IFNA($A80,"")="","",Daily!Q80+IF(ROW(O80)&gt;4,P79,0))</f>
        <v>5</v>
      </c>
      <c r="Q80">
        <f>IF(_xlfn.IFNA($A80,"")="","",Daily!R80+IF(ROW(P80)&gt;4,Q79,0))</f>
        <v>122</v>
      </c>
      <c r="R80">
        <f>IF(_xlfn.IFNA($A80,"")="","",Daily!S80+IF(ROW(Q80)&gt;4,R79,0))</f>
        <v>5</v>
      </c>
      <c r="S80">
        <f>IF(_xlfn.IFNA($A80,"")="","",Daily!T80+IF(ROW(R80)&gt;4,S79,0))</f>
        <v>4</v>
      </c>
      <c r="T80">
        <f>IF(_xlfn.IFNA($A80,"")="","",Daily!U80+IF(ROW(S80)&gt;4,T79,0))</f>
        <v>506</v>
      </c>
      <c r="U80">
        <f>IF(_xlfn.IFNA($A80,"")="","",Daily!V80+IF(ROW(T80)&gt;4,U79,0))</f>
        <v>203</v>
      </c>
      <c r="V80">
        <f>IF(_xlfn.IFNA($A80,"")="","",Daily!W80+IF(ROW(U80)&gt;4,V79,0))</f>
        <v>6</v>
      </c>
      <c r="W80">
        <f>IF(_xlfn.IFNA($A80,"")="","",Daily!X80+IF(ROW(V80)&gt;4,W79,0))</f>
        <v>1241</v>
      </c>
      <c r="X80">
        <f>IF(_xlfn.IFNA($A80,"")="","",Daily!Y80+IF(ROW(W80)&gt;4,X79,0))</f>
        <v>926</v>
      </c>
      <c r="Y80">
        <f>IF(_xlfn.IFNA($A80,"")="","",Daily!Z80+IF(ROW(X80)&gt;4,Y79,0))</f>
        <v>13</v>
      </c>
      <c r="Z80">
        <f>IF(_xlfn.IFNA($A80,"")="","",Daily!C80+Daily!F80+Daily!I80+Daily!L80+Daily!O80+Daily!R80+Daily!U80+Daily!X80)</f>
        <v>106</v>
      </c>
      <c r="AA80">
        <f>IF(_xlfn.IFNA($A80,"")="","",Daily!D80+Daily!G80+Daily!J80+Daily!M80+Daily!P80+Daily!S80+Daily!V80+Daily!Y80+Daily!AA80)</f>
        <v>149</v>
      </c>
      <c r="AB80">
        <f>IF(_xlfn.IFNA($A80,"")="","",Daily!E80+Daily!H80+Daily!K80+Daily!N80+Daily!Q80+Daily!T80+Daily!W80+Daily!Z80)</f>
        <v>3</v>
      </c>
      <c r="AC80">
        <f t="shared" si="83"/>
        <v>6215</v>
      </c>
      <c r="AD80">
        <f t="shared" si="84"/>
        <v>3290</v>
      </c>
      <c r="AE80">
        <f t="shared" si="85"/>
        <v>55</v>
      </c>
      <c r="AF80" s="5">
        <f t="shared" si="86"/>
        <v>1.2470588235294118</v>
      </c>
      <c r="AG80">
        <f t="shared" si="87"/>
        <v>2870</v>
      </c>
      <c r="AH80">
        <f t="shared" si="88"/>
        <v>3393</v>
      </c>
      <c r="AI80">
        <f t="shared" si="89"/>
        <v>3286</v>
      </c>
      <c r="AJ80">
        <f t="shared" si="90"/>
        <v>33</v>
      </c>
      <c r="AK80">
        <f t="shared" si="91"/>
        <v>74</v>
      </c>
      <c r="AL80" s="2">
        <f t="shared" si="92"/>
        <v>1.6442451420029897E-2</v>
      </c>
      <c r="AM80" s="2">
        <f t="shared" si="93"/>
        <v>0.98355754857997013</v>
      </c>
      <c r="AN80" s="2">
        <f t="shared" si="94"/>
        <v>1.6572807723250201E-2</v>
      </c>
      <c r="AO80" s="2">
        <f t="shared" si="95"/>
        <v>0.45406275140788416</v>
      </c>
      <c r="AP80" s="2">
        <f t="shared" si="96"/>
        <v>4.5052292839903463E-3</v>
      </c>
      <c r="AQ80" s="2">
        <f t="shared" si="97"/>
        <v>6.8865647626709575E-2</v>
      </c>
      <c r="AR80" s="2">
        <f t="shared" si="98"/>
        <v>0.15526950925181013</v>
      </c>
      <c r="AS80" s="2">
        <f t="shared" si="99"/>
        <v>1.9629927594529365E-2</v>
      </c>
      <c r="AT80" s="2">
        <f t="shared" si="100"/>
        <v>8.1415929203539822E-2</v>
      </c>
      <c r="AU80" s="2">
        <f t="shared" si="101"/>
        <v>0.19967819790828639</v>
      </c>
      <c r="AV80" s="3">
        <f t="shared" ca="1" si="102"/>
        <v>121.85714285714286</v>
      </c>
      <c r="AW80" s="2">
        <f t="shared" si="103"/>
        <v>1.7351448682272057E-2</v>
      </c>
      <c r="AX80" s="2">
        <f t="shared" si="104"/>
        <v>0.24705882352941178</v>
      </c>
      <c r="AY80" t="e">
        <f t="shared" si="105"/>
        <v>#N/A</v>
      </c>
      <c r="AZ80">
        <f t="shared" si="106"/>
        <v>15</v>
      </c>
      <c r="BA80" s="3">
        <f>IF(_xlfn.IFNA($A80,"")="","",AC80/(Configuration!$B$1/1000000))</f>
        <v>245.02943112957976</v>
      </c>
      <c r="BB80">
        <f>IF(OR(_xlfn.IFNA($A80,"")="", ROW()&lt;=3,MAX(International!$C$3:$C$2000)&lt;$AC80),"",$A80-_xlfn.XLOOKUP($AC80,International!$C$3:$C$2000,International!$A$3:$A$2000,NA(),1,1))</f>
        <v>33</v>
      </c>
      <c r="BC80">
        <f>IF(OR(_xlfn.IFNA($A80,"")="", ROW()&lt;=3,MAX(International!$D$3:$D$2000)&lt;$BA80),"",$A80-_xlfn.XLOOKUP($BA80,International!$D$3:$D$2000,International!$A$3:$A$2000,NA(),1,1))</f>
        <v>29</v>
      </c>
      <c r="BD80">
        <f>IF(OR(_xlfn.IFNA($A80,"")="", ROW()&lt;=3,MAX(International!$F$3:$F$2000)&lt;$AC80),"",$A80-_xlfn.XLOOKUP($AC80,International!$F$3:$F$2000,International!$A$3:$A$2000,NA(),1,1))</f>
        <v>25</v>
      </c>
      <c r="BE80">
        <f>IF(OR(_xlfn.IFNA($A80,"")="", ROW()&lt;=3,MAX(International!$G$3:$G$2000)&lt;$BA80),"",$A80-_xlfn.XLOOKUP($BA80,International!$G$3:$G$2000,International!$A$3:$A$2000,NA(),1,1))</f>
        <v>18</v>
      </c>
      <c r="BF80">
        <f>IF(OR(_xlfn.IFNA($A80,"")="", ROW()&lt;=3,MAX(International!$I$3:$I$2000)&lt;$AC80),"",$A80-_xlfn.XLOOKUP($AC80,International!$I$3:$I$2000,International!$A$3:$A$2000,NA(),1,1))</f>
        <v>-3</v>
      </c>
      <c r="BG80">
        <f>IF(OR(_xlfn.IFNA($A80,"")="", ROW()&lt;=3,MAX(International!$J$3:$J$2000)&lt;$BA80),"",$A80-_xlfn.XLOOKUP($BA80,International!$J$3:$J$2000,International!$A$3:$A$2000,NA(),1,1))</f>
        <v>18</v>
      </c>
      <c r="BH80">
        <f>IF(OR(_xlfn.IFNA($A80,"")="", ROW()&lt;=3,MAX(International!$L$3:$L$2000)&lt;$AC80),"",$A80-_xlfn.XLOOKUP($AC80,International!$L$3:$L$2000,International!$A$3:$A$2000,NA(),1,1))</f>
        <v>24</v>
      </c>
      <c r="BI80">
        <f>IF(OR(_xlfn.IFNA($A80,"")="", ROW()&lt;=3,MAX(International!$M$3:$M$2000)&lt;$BA80),"",$A80-_xlfn.XLOOKUP($BA80,International!$M$3:$M$2000,International!$A$3:$A$2000,NA(),1,1))</f>
        <v>15</v>
      </c>
      <c r="BJ80">
        <f>IF(OR(_xlfn.IFNA($A80,"")="", ROW()&lt;=3,MAX(International!$O$3:$O$2000)&lt;$AC80),"",$A80-_xlfn.XLOOKUP($AC80,International!$O$3:$O$2000,International!$A$3:$A$2000,NA(),1,1))</f>
        <v>15</v>
      </c>
      <c r="BK80">
        <f>IF(OR(_xlfn.IFNA($A80,"")="", ROW()&lt;=3,MAX(International!$P$3:$P$2000)&lt;$BA80),"",$A80-_xlfn.XLOOKUP($BA80,International!$P$3:$P$2000,International!$A$3:$A$2000,NA(),1,1))</f>
        <v>20</v>
      </c>
      <c r="BL80" t="str">
        <f>IF(OR(_xlfn.IFNA($A80,"")="", ROW()&lt;=3,MAX(International!$R$3:$R$2000)&lt;$AC80),"",$A80-_xlfn.XLOOKUP($AC80,International!$R$3:$R$2000,International!$A$3:$A$2000,NA(),1,1))</f>
        <v/>
      </c>
      <c r="BM80">
        <f>IF(OR(_xlfn.IFNA($A80,"")="", ROW()&lt;=3,MAX(International!$S$3:$S$2000)&lt;$BA80),"",$A80-_xlfn.XLOOKUP($BA80,International!$S$3:$S$2000,International!$A$3:$A$2000,NA(),1,1))</f>
        <v>3</v>
      </c>
      <c r="BN80">
        <f>IF(OR(_xlfn.IFNA($A80,"")="", ROW()&lt;=3,MAX(International!$U$3:$U$2000)&lt;$AC80),"",$A80-_xlfn.XLOOKUP($AC80,International!$U$3:$U$2000,International!$A$3:$A$2000,NA(),1,1))</f>
        <v>35</v>
      </c>
      <c r="BO80" t="str">
        <f>IF(OR(_xlfn.IFNA($A80,"")="", ROW()&lt;=3,MAX(International!$V$3:$V$2000)&lt;$BA80),"",$A80-_xlfn.XLOOKUP($BA80,International!$V$3:$V$2000,International!$A$3:$A$2000,NA(),1,1))</f>
        <v/>
      </c>
      <c r="BP80">
        <f>IF(OR(_xlfn.IFNA($A80,"")="", ROW()&lt;=3,MAX(International!$X$3:$X$2000)&lt;$AC80),"",$A80-_xlfn.XLOOKUP($AC80,International!$X$3:$X$2000,International!$A$3:$A$2000,NA(),1,1))</f>
        <v>18</v>
      </c>
      <c r="BQ80">
        <f>IF(OR(_xlfn.IFNA($A80,"")="", ROW()&lt;=3,MAX(International!$Y$3:$Y$2000)&lt;$BA80),"",$A80-_xlfn.XLOOKUP($BA80,International!$Y$3:$Y$2000,International!$A$3:$A$2000,NA(),1,1))</f>
        <v>13</v>
      </c>
      <c r="BR80">
        <f t="shared" si="107"/>
        <v>31</v>
      </c>
      <c r="BS80" t="e">
        <f t="shared" si="68"/>
        <v>#N/A</v>
      </c>
      <c r="BT80" t="e">
        <f t="shared" si="69"/>
        <v>#N/A</v>
      </c>
      <c r="BU80">
        <f t="shared" si="70"/>
        <v>129014</v>
      </c>
      <c r="BV80">
        <f t="shared" si="71"/>
        <v>21526</v>
      </c>
      <c r="BW80">
        <f t="shared" si="72"/>
        <v>7350</v>
      </c>
      <c r="BX80">
        <f t="shared" si="108"/>
        <v>3590</v>
      </c>
      <c r="BY80">
        <f t="shared" si="109"/>
        <v>2152</v>
      </c>
      <c r="BZ80">
        <f t="shared" si="110"/>
        <v>3294</v>
      </c>
      <c r="CA80">
        <f t="shared" si="111"/>
        <v>5447</v>
      </c>
      <c r="CB80">
        <f t="shared" si="73"/>
        <v>6215</v>
      </c>
      <c r="CC80">
        <f t="shared" si="74"/>
        <v>5.203365582504258</v>
      </c>
      <c r="CD80">
        <f>IF(OR(ISNA($A80),$AC80&lt;100),NA(),IF($BR80=0,0,FLOOR((CB80-_xlfn.XLOOKUP(_xlfn.AGGREGATE(5,6,$BR$3:$BR2031),$BR$3:$BR$2000,CB$3:CB$2000,1,1))/_xlfn.XLOOKUP($BR80,$BR$3:$BR$2000,$BR$3:$BR$2000,1,1), 1)))</f>
        <v>196</v>
      </c>
      <c r="CE80">
        <f t="shared" si="112"/>
        <v>40.293090555257884</v>
      </c>
      <c r="CF80" cm="1">
        <f t="array" ref="CF80">IFERROR(IF(OR(ISNA($A80),$AC80&lt;100,INDEX(International!C$3:C$2000,_xlfn.XMATCH(100,International!C$3:C$2000,1,1)+$BR80)=""),NA(),INDEX(International!C$3:C$2000,_xlfn.XMATCH(100,International!C$3:C$2000,1,1)+$BR80)), NA())</f>
        <v>74386</v>
      </c>
      <c r="CG80">
        <f t="shared" si="75"/>
        <v>3.2498549348895773</v>
      </c>
      <c r="CH80">
        <f>IF(OR(ISNA($A80),$AC80&lt;100),NA(),IF($BR80=0,0,FLOOR((CF80-_xlfn.XLOOKUP(_xlfn.AGGREGATE(5,6,$BR$3:$BR2031),$BR$3:$BR$2000,CF$3:CF$2000,1,1))/_xlfn.XLOOKUP($BR80,$BR$3:$BR$2000,$BR$3:$BR$2000,1,1), 1)))</f>
        <v>2394</v>
      </c>
      <c r="CI80">
        <f t="shared" si="113"/>
        <v>9.5456712472392908</v>
      </c>
      <c r="CJ80" cm="1">
        <f t="array" ref="CJ80">IFERROR(IF(OR(ISNA($A80),$AC80&lt;100,INDEX(International!F$3:F$2000,_xlfn.XMATCH(100,International!F$3:F$2000,1,1)+$BR80)=""),NA(),INDEX(International!F$3:F$2000,_xlfn.XMATCH(100,International!F$3:F$2000,1,1)+$BR80)), NA())</f>
        <v>52128</v>
      </c>
      <c r="CK80">
        <f t="shared" si="76"/>
        <v>3.4345549492386045</v>
      </c>
      <c r="CL80">
        <f>IF(OR(ISNA($A80),$AC80&lt;100),NA(),IF($BR80=0,0,FLOOR((CJ80-_xlfn.XLOOKUP(_xlfn.AGGREGATE(5,6,$BR$3:$BR2031),$BR$3:$BR$2000,CJ$3:CJ$2000,1,1))/_xlfn.XLOOKUP($BR80,$BR$3:$BR$2000,$BR$3:$BR$2000,1,1), 1)))</f>
        <v>1678</v>
      </c>
      <c r="CM80">
        <f t="shared" si="114"/>
        <v>4.4124185764380952</v>
      </c>
      <c r="CN80" cm="1">
        <f t="array" ref="CN80">IFERROR(IF(OR(ISNA($A80),$AC80&lt;100,INDEX(International!I$3:I$2000,_xlfn.XMATCH(100,International!I$3:I$2000,1,1)+$BR80)=""),NA(),INDEX(International!I$3:I$2000,_xlfn.XMATCH(100,International!I$3:I$2000,1,1)+$BR80)), NA())</f>
        <v>5819</v>
      </c>
      <c r="CO80">
        <f t="shared" si="77"/>
        <v>5.2876666867989304</v>
      </c>
      <c r="CP80">
        <f>IF(OR(ISNA($A80),$AC80&lt;100),NA(),IF($BR80=0,0,FLOOR((CN80-_xlfn.XLOOKUP(_xlfn.AGGREGATE(5,6,$BR$3:$BR2031),$BR$3:$BR$2000,CN$3:CN$2000,1,1))/_xlfn.XLOOKUP($BR80,$BR$3:$BR$2000,$BR$3:$BR$2000,1,1), 1)))</f>
        <v>179</v>
      </c>
      <c r="CQ80">
        <f t="shared" si="115"/>
        <v>21.572350051456603</v>
      </c>
      <c r="CR80" cm="1">
        <f t="array" ref="CR80">IFERROR(IF(OR(ISNA($A80),$AC80&lt;100,INDEX(International!L$3:L$2000,_xlfn.XMATCH(100,International!L$3:L$2000,1,1)+$BR80)=""),NA(),INDEX(International!L$3:L$2000,_xlfn.XMATCH(100,International!L$3:L$2000,1,1)+$BR80)), NA())</f>
        <v>275586</v>
      </c>
      <c r="CS80">
        <f t="shared" si="78"/>
        <v>2.7125675364509294</v>
      </c>
      <c r="CT80">
        <f>IF(OR(ISNA($A80),$AC80&lt;100),NA(),IF($BR80=0,0,FLOOR((CR80-_xlfn.XLOOKUP(_xlfn.AGGREGATE(5,6,$BR$3:$BR2031),$BR$3:$BR$2000,CR$3:CR$2000,1,1))/_xlfn.XLOOKUP($BR80,$BR$3:$BR$2000,$BR$3:$BR$2000,1,1), 1)))</f>
        <v>8886</v>
      </c>
      <c r="CU80">
        <f t="shared" si="116"/>
        <v>5.5909862204118417</v>
      </c>
      <c r="CV80" cm="1">
        <f t="array" ref="CV80">IFERROR(IF(OR(ISNA($A80),$AC80&lt;100,INDEX(International!O$3:O$2000,_xlfn.XMATCH(100,International!O$3:O$2000,1,1)+$BR80)=""),NA(),INDEX(International!O$3:O$2000,_xlfn.XMATCH(100,International!O$3:O$2000,1,1)+$BR80)), NA())</f>
        <v>20814</v>
      </c>
      <c r="CW80">
        <f t="shared" si="79"/>
        <v>4.0252367091298424</v>
      </c>
      <c r="CX80">
        <f>IF(OR(ISNA($A80),$AC80&lt;100),NA(),IF($BR80=0,0,FLOOR((CV80-_xlfn.XLOOKUP(_xlfn.AGGREGATE(5,6,$BR$3:$BR2031),$BR$3:$BR$2000,CV$3:CV$2000,1,1))/_xlfn.XLOOKUP($BR80,$BR$3:$BR$2000,$BR$3:$BR$2000,1,1), 1)))</f>
        <v>667</v>
      </c>
      <c r="CY80">
        <f t="shared" si="117"/>
        <v>12.497208961575426</v>
      </c>
      <c r="CZ80" cm="1">
        <f t="array" ref="CZ80">IFERROR(IF(OR(ISNA($A80),$AC80&lt;100,INDEX(International!R$3:R$2000,_xlfn.XMATCH(100,International!R$3:R$2000,1,1)+$BR80)=""),NA(),INDEX(International!R$3:R$2000,_xlfn.XMATCH(100,International!R$3:R$2000,1,1)+$BR80)), NA())</f>
        <v>926</v>
      </c>
      <c r="DA80">
        <f t="shared" si="80"/>
        <v>9.6542766367853332</v>
      </c>
      <c r="DB80">
        <f>IF(OR(ISNA($A80),$AC80&lt;100),NA(),IF($BR80=0,0,FLOOR((CZ80-_xlfn.XLOOKUP(_xlfn.AGGREGATE(5,6,$BR$3:$BR2031),$BR$3:$BR$2000,CZ$3:CZ$2000,1,1))/_xlfn.XLOOKUP($BR80,$BR$3:$BR$2000,$BR$3:$BR$2000,1,1), 1)))</f>
        <v>26</v>
      </c>
      <c r="DC80">
        <f t="shared" si="118"/>
        <v>13.306891985952568</v>
      </c>
      <c r="DD80" cm="1">
        <f t="array" ref="DD80">IFERROR(IF(OR(ISNA($A80),$AC80&lt;100,INDEX(International!U$3:U$2000,_xlfn.XMATCH(100,International!U$3:U$2000,1,1)+$BR80)=""),NA(),INDEX(International!U$3:U$2000,_xlfn.XMATCH(100,International!U$3:U$2000,1,1)+$BR80)), NA())</f>
        <v>8961</v>
      </c>
      <c r="DE80">
        <f t="shared" si="81"/>
        <v>4.7798288755008711</v>
      </c>
      <c r="DF80">
        <f>IF(OR(ISNA($A80),$AC80&lt;100),NA(),IF($BR80=0,0,FLOOR((DD80-_xlfn.XLOOKUP(_xlfn.AGGREGATE(5,6,$BR$3:$BR2031),$BR$3:$BR$2000,DD$3:DD$2000,1,1))/_xlfn.XLOOKUP($BR80,$BR$3:$BR$2000,$BR$3:$BR$2000,1,1), 1)))</f>
        <v>285</v>
      </c>
      <c r="DG80">
        <f t="shared" si="119"/>
        <v>37.993680547370879</v>
      </c>
      <c r="DH80" cm="1">
        <f t="array" ref="DH80">IFERROR(IF(OR(ISNA($A80),$AC80&lt;100,INDEX(International!X$3:X$2000,_xlfn.XMATCH(100,International!X$3:X$2000,1,1)+$BR80)=""),NA(),INDEX(International!X$3:X$2000,_xlfn.XMATCH(100,International!X$3:X$2000,1,1)+$BR80)), NA())</f>
        <v>47806</v>
      </c>
      <c r="DI80">
        <f t="shared" si="82"/>
        <v>3.4827360092781992</v>
      </c>
      <c r="DJ80">
        <f>IF(OR(ISNA($A80),$AC80&lt;100),NA(),IF($BR80=0,0,FLOOR((DH80-_xlfn.XLOOKUP(_xlfn.AGGREGATE(5,6,$BR$3:$BR2031),$BR$3:$BR$2000,DH$3:DH$2000,1,1))/_xlfn.XLOOKUP($BR80,$BR$3:$BR$2000,$BR$3:$BR$2000,1,1), 1)))</f>
        <v>1538</v>
      </c>
      <c r="DK80">
        <f t="shared" si="120"/>
        <v>5.2593334609444229</v>
      </c>
      <c r="DL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79+1,DL79+1,NA())))</f>
        <v>#N/A</v>
      </c>
      <c r="DM80" t="e" cm="1">
        <f t="array" ref="DM80">IFERROR(IF(ISNA($A80),NA(),INDEX(B$3:B$2000,_xlfn.XMATCH(Configuration!$B$12,B$3:B$2000,1,1)+$DL80)-0), NA())</f>
        <v>#N/A</v>
      </c>
      <c r="DN80" t="e" cm="1">
        <f t="array" ref="DN80">IFERROR(IF(ISNA($A80),NA(),INDEX(E$3:E$2000,_xlfn.XMATCH(Configuration!$B$12,E$3:E$2000,1,1)+$DL80)-0), NA())</f>
        <v>#N/A</v>
      </c>
      <c r="DO80" t="e" cm="1">
        <f t="array" ref="DO80">IFERROR(IF(ISNA($A80),NA(),INDEX(H$3:H$2000,_xlfn.XMATCH(Configuration!$B$12,H$3:H$2000,1,1)+$DL80)-0), NA())</f>
        <v>#N/A</v>
      </c>
      <c r="DP80" t="e" cm="1">
        <f t="array" ref="DP80">IFERROR(IF(ISNA($A80),NA(),INDEX(K$3:K$2000,_xlfn.XMATCH(Configuration!$B$12,K$3:K$2000,1,1)+$DL80)-0), NA())</f>
        <v>#N/A</v>
      </c>
      <c r="DQ80" t="e" cm="1">
        <f t="array" ref="DQ80">IFERROR(IF(ISNA($A80),NA(),INDEX(N$3:N$2000,_xlfn.XMATCH(Configuration!$B$12,N$3:N$2000,1,1)+$DL80)-0), NA())</f>
        <v>#N/A</v>
      </c>
      <c r="DR80" t="e" cm="1">
        <f t="array" ref="DR80">IFERROR(IF(ISNA($A80),NA(),INDEX(Q$3:Q$2000,_xlfn.XMATCH(Configuration!$B$12,Q$3:Q$2000,1,1)+$DL80)-0), NA())</f>
        <v>#N/A</v>
      </c>
      <c r="DS80" t="e" cm="1">
        <f t="array" ref="DS80">IFERROR(IF(ISNA($A80),NA(),INDEX(T$3:T$2000,_xlfn.XMATCH(Configuration!$B$12,T$3:T$2000,1,1)+$DL80)-0), NA())</f>
        <v>#N/A</v>
      </c>
      <c r="DT80" t="e" cm="1">
        <f t="array" ref="DT80">IFERROR(IF(ISNA($A80),NA(),INDEX(W$3:W$2000,_xlfn.XMATCH(Configuration!$B$12,W$3:W$2000,1,1)+$DL80)-0), NA())</f>
        <v>#N/A</v>
      </c>
    </row>
    <row r="81" spans="1:124" x14ac:dyDescent="0.2">
      <c r="A81" s="1">
        <f>IF(OR(Daily!$A81="",Daily!$B81="*"),NA(),Daily!A81)</f>
        <v>43932</v>
      </c>
      <c r="B81">
        <f>IF(_xlfn.IFNA($A81,"")="","",Daily!C81+IF(ROW(A81)&gt;4,B80,0))</f>
        <v>103</v>
      </c>
      <c r="C81">
        <f>IF(_xlfn.IFNA($A81,"")="","",Daily!D81+IF(ROW(B81)&gt;4,C80,0))</f>
        <v>62</v>
      </c>
      <c r="D81">
        <f>IF(_xlfn.IFNA($A81,"")="","",Daily!E81+IF(ROW(C81)&gt;4,D80,0))</f>
        <v>2</v>
      </c>
      <c r="E81">
        <f>IF(_xlfn.IFNA($A81,"")="","",Daily!F81+IF(ROW(D81)&gt;4,E80,0))</f>
        <v>2857</v>
      </c>
      <c r="F81">
        <f>IF(_xlfn.IFNA($A81,"")="","",Daily!G81+IF(ROW(E81)&gt;4,F80,0))</f>
        <v>4</v>
      </c>
      <c r="G81">
        <f>IF(_xlfn.IFNA($A81,"")="","",Daily!H81+IF(ROW(F81)&gt;4,G80,0))</f>
        <v>23</v>
      </c>
      <c r="H81">
        <f>IF(_xlfn.IFNA($A81,"")="","",Daily!I81+IF(ROW(G81)&gt;4,H80,0))</f>
        <v>28</v>
      </c>
      <c r="I81">
        <f>IF(_xlfn.IFNA($A81,"")="","",Daily!J81+IF(ROW(H81)&gt;4,I80,0))</f>
        <v>2</v>
      </c>
      <c r="J81">
        <f>IF(_xlfn.IFNA($A81,"")="","",Daily!K81+IF(ROW(I81)&gt;4,J80,0))</f>
        <v>0</v>
      </c>
      <c r="K81">
        <f>IF(_xlfn.IFNA($A81,"")="","",Daily!L81+IF(ROW(J81)&gt;4,K80,0))</f>
        <v>429</v>
      </c>
      <c r="L81">
        <f>IF(_xlfn.IFNA($A81,"")="","",Daily!M81+IF(ROW(K81)&gt;4,L80,0))</f>
        <v>225</v>
      </c>
      <c r="M81">
        <f>IF(_xlfn.IFNA($A81,"")="","",Daily!N81+IF(ROW(L81)&gt;4,M80,0))</f>
        <v>3</v>
      </c>
      <c r="N81">
        <f>IF(_xlfn.IFNA($A81,"")="","",Daily!O81+IF(ROW(M81)&gt;4,N80,0))</f>
        <v>974</v>
      </c>
      <c r="O81">
        <f>IF(_xlfn.IFNA($A81,"")="","",Daily!P81+IF(ROW(N81)&gt;4,O80,0))</f>
        <v>368</v>
      </c>
      <c r="P81">
        <f>IF(_xlfn.IFNA($A81,"")="","",Daily!Q81+IF(ROW(O81)&gt;4,P80,0))</f>
        <v>5</v>
      </c>
      <c r="Q81">
        <f>IF(_xlfn.IFNA($A81,"")="","",Daily!R81+IF(ROW(P81)&gt;4,Q80,0))</f>
        <v>133</v>
      </c>
      <c r="R81">
        <f>IF(_xlfn.IFNA($A81,"")="","",Daily!S81+IF(ROW(Q81)&gt;4,R80,0))</f>
        <v>5</v>
      </c>
      <c r="S81">
        <f>IF(_xlfn.IFNA($A81,"")="","",Daily!T81+IF(ROW(R81)&gt;4,S80,0))</f>
        <v>4</v>
      </c>
      <c r="T81">
        <f>IF(_xlfn.IFNA($A81,"")="","",Daily!U81+IF(ROW(S81)&gt;4,T80,0))</f>
        <v>514</v>
      </c>
      <c r="U81">
        <f>IF(_xlfn.IFNA($A81,"")="","",Daily!V81+IF(ROW(T81)&gt;4,U80,0))</f>
        <v>216</v>
      </c>
      <c r="V81">
        <f>IF(_xlfn.IFNA($A81,"")="","",Daily!W81+IF(ROW(U81)&gt;4,V80,0))</f>
        <v>6</v>
      </c>
      <c r="W81">
        <f>IF(_xlfn.IFNA($A81,"")="","",Daily!X81+IF(ROW(V81)&gt;4,W80,0))</f>
        <v>1265</v>
      </c>
      <c r="X81">
        <f>IF(_xlfn.IFNA($A81,"")="","",Daily!Y81+IF(ROW(W81)&gt;4,X80,0))</f>
        <v>986</v>
      </c>
      <c r="Y81">
        <f>IF(_xlfn.IFNA($A81,"")="","",Daily!Z81+IF(ROW(X81)&gt;4,Y80,0))</f>
        <v>14</v>
      </c>
      <c r="Z81">
        <f>IF(_xlfn.IFNA($A81,"")="","",Daily!C81+Daily!F81+Daily!I81+Daily!L81+Daily!O81+Daily!R81+Daily!U81+Daily!X81)</f>
        <v>88</v>
      </c>
      <c r="AA81">
        <f>IF(_xlfn.IFNA($A81,"")="","",Daily!D81+Daily!G81+Daily!J81+Daily!M81+Daily!P81+Daily!S81+Daily!V81+Daily!Y81+Daily!AA81)</f>
        <v>122</v>
      </c>
      <c r="AB81">
        <f>IF(_xlfn.IFNA($A81,"")="","",Daily!E81+Daily!H81+Daily!K81+Daily!N81+Daily!Q81+Daily!T81+Daily!W81+Daily!Z81)</f>
        <v>2</v>
      </c>
      <c r="AC81">
        <f t="shared" si="83"/>
        <v>6303</v>
      </c>
      <c r="AD81">
        <f t="shared" si="84"/>
        <v>3412</v>
      </c>
      <c r="AE81">
        <f t="shared" si="85"/>
        <v>57</v>
      </c>
      <c r="AF81" s="5">
        <f t="shared" si="86"/>
        <v>0.83018867924528306</v>
      </c>
      <c r="AG81">
        <f t="shared" si="87"/>
        <v>2834</v>
      </c>
      <c r="AH81">
        <f t="shared" si="88"/>
        <v>3446</v>
      </c>
      <c r="AI81">
        <f t="shared" si="89"/>
        <v>3408</v>
      </c>
      <c r="AJ81">
        <f t="shared" si="90"/>
        <v>34</v>
      </c>
      <c r="AK81">
        <f t="shared" si="91"/>
        <v>4</v>
      </c>
      <c r="AL81" s="2">
        <f t="shared" si="92"/>
        <v>1.6431248198328047E-2</v>
      </c>
      <c r="AM81" s="2">
        <f t="shared" si="93"/>
        <v>0.98356875180167191</v>
      </c>
      <c r="AN81" s="2">
        <f t="shared" si="94"/>
        <v>1.6341424718388068E-2</v>
      </c>
      <c r="AO81" s="2">
        <f t="shared" si="95"/>
        <v>0.45327621767412346</v>
      </c>
      <c r="AP81" s="2">
        <f t="shared" si="96"/>
        <v>4.4423290496588925E-3</v>
      </c>
      <c r="AQ81" s="2">
        <f t="shared" si="97"/>
        <v>6.8062827225130892E-2</v>
      </c>
      <c r="AR81" s="2">
        <f t="shared" si="98"/>
        <v>0.15452958908456291</v>
      </c>
      <c r="AS81" s="2">
        <f t="shared" si="99"/>
        <v>2.1101062985879739E-2</v>
      </c>
      <c r="AT81" s="2">
        <f t="shared" si="100"/>
        <v>8.1548468983023953E-2</v>
      </c>
      <c r="AU81" s="2">
        <f t="shared" si="101"/>
        <v>0.20069808027923211</v>
      </c>
      <c r="AV81" s="3">
        <f t="shared" ca="1" si="102"/>
        <v>107.28571428571429</v>
      </c>
      <c r="AW81" s="2">
        <f t="shared" si="103"/>
        <v>1.415929203539823E-2</v>
      </c>
      <c r="AX81" s="2">
        <f t="shared" si="104"/>
        <v>-0.16981132075471697</v>
      </c>
      <c r="AY81" t="e">
        <f t="shared" si="105"/>
        <v>#N/A</v>
      </c>
      <c r="AZ81">
        <f t="shared" si="106"/>
        <v>16</v>
      </c>
      <c r="BA81" s="3">
        <f>IF(_xlfn.IFNA($A81,"")="","",AC81/(Configuration!$B$1/1000000))</f>
        <v>248.49887440221099</v>
      </c>
      <c r="BB81">
        <f>IF(OR(_xlfn.IFNA($A81,"")="", ROW()&lt;=3,MAX(International!$C$3:$C$2000)&lt;$AC81),"",$A81-_xlfn.XLOOKUP($AC81,International!$C$3:$C$2000,International!$A$3:$A$2000,NA(),1,1))</f>
        <v>34</v>
      </c>
      <c r="BC81">
        <f>IF(OR(_xlfn.IFNA($A81,"")="", ROW()&lt;=3,MAX(International!$D$3:$D$2000)&lt;$BA81),"",$A81-_xlfn.XLOOKUP($BA81,International!$D$3:$D$2000,International!$A$3:$A$2000,NA(),1,1))</f>
        <v>30</v>
      </c>
      <c r="BD81">
        <f>IF(OR(_xlfn.IFNA($A81,"")="", ROW()&lt;=3,MAX(International!$F$3:$F$2000)&lt;$AC81),"",$A81-_xlfn.XLOOKUP($AC81,International!$F$3:$F$2000,International!$A$3:$A$2000,NA(),1,1))</f>
        <v>26</v>
      </c>
      <c r="BE81">
        <f>IF(OR(_xlfn.IFNA($A81,"")="", ROW()&lt;=3,MAX(International!$G$3:$G$2000)&lt;$BA81),"",$A81-_xlfn.XLOOKUP($BA81,International!$G$3:$G$2000,International!$A$3:$A$2000,NA(),1,1))</f>
        <v>19</v>
      </c>
      <c r="BF81">
        <f>IF(OR(_xlfn.IFNA($A81,"")="", ROW()&lt;=3,MAX(International!$I$3:$I$2000)&lt;$AC81),"",$A81-_xlfn.XLOOKUP($AC81,International!$I$3:$I$2000,International!$A$3:$A$2000,NA(),1,1))</f>
        <v>-2</v>
      </c>
      <c r="BG81">
        <f>IF(OR(_xlfn.IFNA($A81,"")="", ROW()&lt;=3,MAX(International!$J$3:$J$2000)&lt;$BA81),"",$A81-_xlfn.XLOOKUP($BA81,International!$J$3:$J$2000,International!$A$3:$A$2000,NA(),1,1))</f>
        <v>19</v>
      </c>
      <c r="BH81">
        <f>IF(OR(_xlfn.IFNA($A81,"")="", ROW()&lt;=3,MAX(International!$L$3:$L$2000)&lt;$AC81),"",$A81-_xlfn.XLOOKUP($AC81,International!$L$3:$L$2000,International!$A$3:$A$2000,NA(),1,1))</f>
        <v>25</v>
      </c>
      <c r="BI81">
        <f>IF(OR(_xlfn.IFNA($A81,"")="", ROW()&lt;=3,MAX(International!$M$3:$M$2000)&lt;$BA81),"",$A81-_xlfn.XLOOKUP($BA81,International!$M$3:$M$2000,International!$A$3:$A$2000,NA(),1,1))</f>
        <v>16</v>
      </c>
      <c r="BJ81">
        <f>IF(OR(_xlfn.IFNA($A81,"")="", ROW()&lt;=3,MAX(International!$O$3:$O$2000)&lt;$AC81),"",$A81-_xlfn.XLOOKUP($AC81,International!$O$3:$O$2000,International!$A$3:$A$2000,NA(),1,1))</f>
        <v>16</v>
      </c>
      <c r="BK81">
        <f>IF(OR(_xlfn.IFNA($A81,"")="", ROW()&lt;=3,MAX(International!$P$3:$P$2000)&lt;$BA81),"",$A81-_xlfn.XLOOKUP($BA81,International!$P$3:$P$2000,International!$A$3:$A$2000,NA(),1,1))</f>
        <v>20</v>
      </c>
      <c r="BL81" t="str">
        <f>IF(OR(_xlfn.IFNA($A81,"")="", ROW()&lt;=3,MAX(International!$R$3:$R$2000)&lt;$AC81),"",$A81-_xlfn.XLOOKUP($AC81,International!$R$3:$R$2000,International!$A$3:$A$2000,NA(),1,1))</f>
        <v/>
      </c>
      <c r="BM81">
        <f>IF(OR(_xlfn.IFNA($A81,"")="", ROW()&lt;=3,MAX(International!$S$3:$S$2000)&lt;$BA81),"",$A81-_xlfn.XLOOKUP($BA81,International!$S$3:$S$2000,International!$A$3:$A$2000,NA(),1,1))</f>
        <v>4</v>
      </c>
      <c r="BN81">
        <f>IF(OR(_xlfn.IFNA($A81,"")="", ROW()&lt;=3,MAX(International!$U$3:$U$2000)&lt;$AC81),"",$A81-_xlfn.XLOOKUP($AC81,International!$U$3:$U$2000,International!$A$3:$A$2000,NA(),1,1))</f>
        <v>36</v>
      </c>
      <c r="BO81" t="str">
        <f>IF(OR(_xlfn.IFNA($A81,"")="", ROW()&lt;=3,MAX(International!$V$3:$V$2000)&lt;$BA81),"",$A81-_xlfn.XLOOKUP($BA81,International!$V$3:$V$2000,International!$A$3:$A$2000,NA(),1,1))</f>
        <v/>
      </c>
      <c r="BP81">
        <f>IF(OR(_xlfn.IFNA($A81,"")="", ROW()&lt;=3,MAX(International!$X$3:$X$2000)&lt;$AC81),"",$A81-_xlfn.XLOOKUP($AC81,International!$X$3:$X$2000,International!$A$3:$A$2000,NA(),1,1))</f>
        <v>19</v>
      </c>
      <c r="BQ81">
        <f>IF(OR(_xlfn.IFNA($A81,"")="", ROW()&lt;=3,MAX(International!$Y$3:$Y$2000)&lt;$BA81),"",$A81-_xlfn.XLOOKUP($BA81,International!$Y$3:$Y$2000,International!$A$3:$A$2000,NA(),1,1))</f>
        <v>14</v>
      </c>
      <c r="BR81">
        <f t="shared" si="107"/>
        <v>32</v>
      </c>
      <c r="BS81" t="e">
        <f t="shared" si="68"/>
        <v>#N/A</v>
      </c>
      <c r="BT81" t="e">
        <f t="shared" si="69"/>
        <v>#N/A</v>
      </c>
      <c r="BU81">
        <f t="shared" si="70"/>
        <v>162548</v>
      </c>
      <c r="BV81">
        <f t="shared" si="71"/>
        <v>25600</v>
      </c>
      <c r="BW81">
        <f t="shared" si="72"/>
        <v>8444</v>
      </c>
      <c r="BX81">
        <f t="shared" si="108"/>
        <v>4030</v>
      </c>
      <c r="BY81">
        <f t="shared" si="109"/>
        <v>2376</v>
      </c>
      <c r="BZ81">
        <f t="shared" si="110"/>
        <v>3686</v>
      </c>
      <c r="CA81">
        <f t="shared" si="111"/>
        <v>5619</v>
      </c>
      <c r="CB81">
        <f t="shared" si="73"/>
        <v>6303</v>
      </c>
      <c r="CC81">
        <f t="shared" si="74"/>
        <v>5.3529906233106788</v>
      </c>
      <c r="CD81">
        <f>IF(OR(ISNA($A81),$AC81&lt;100),NA(),IF($BR81=0,0,FLOOR((CB81-_xlfn.XLOOKUP(_xlfn.AGGREGATE(5,6,$BR$3:$BR2032),$BR$3:$BR$2000,CB$3:CB$2000,1,1))/_xlfn.XLOOKUP($BR81,$BR$3:$BR$2000,$BR$3:$BR$2000,1,1), 1)))</f>
        <v>193</v>
      </c>
      <c r="CE81">
        <f t="shared" si="112"/>
        <v>49.299281083388529</v>
      </c>
      <c r="CF81" cm="1">
        <f t="array" ref="CF81">IFERROR(IF(OR(ISNA($A81),$AC81&lt;100,INDEX(International!C$3:C$2000,_xlfn.XMATCH(100,International!C$3:C$2000,1,1)+$BR81)=""),NA(),INDEX(International!C$3:C$2000,_xlfn.XMATCH(100,International!C$3:C$2000,1,1)+$BR81)), NA())</f>
        <v>80589</v>
      </c>
      <c r="CG81">
        <f t="shared" si="75"/>
        <v>3.3145374473015821</v>
      </c>
      <c r="CH81">
        <f>IF(OR(ISNA($A81),$AC81&lt;100),NA(),IF($BR81=0,0,FLOOR((CF81-_xlfn.XLOOKUP(_xlfn.AGGREGATE(5,6,$BR$3:$BR2032),$BR$3:$BR$2000,CF$3:CF$2000,1,1))/_xlfn.XLOOKUP($BR81,$BR$3:$BR$2000,$BR$3:$BR$2000,1,1), 1)))</f>
        <v>2513</v>
      </c>
      <c r="CI81">
        <f t="shared" si="113"/>
        <v>8.6541266238023731</v>
      </c>
      <c r="CJ81" cm="1">
        <f t="array" ref="CJ81">IFERROR(IF(OR(ISNA($A81),$AC81&lt;100,INDEX(International!F$3:F$2000,_xlfn.XMATCH(100,International!F$3:F$2000,1,1)+$BR81)=""),NA(),INDEX(International!F$3:F$2000,_xlfn.XMATCH(100,International!F$3:F$2000,1,1)+$BR81)), NA())</f>
        <v>56989</v>
      </c>
      <c r="CK81">
        <f t="shared" si="76"/>
        <v>3.4955334907907556</v>
      </c>
      <c r="CL81">
        <f>IF(OR(ISNA($A81),$AC81&lt;100),NA(),IF($BR81=0,0,FLOOR((CJ81-_xlfn.XLOOKUP(_xlfn.AGGREGATE(5,6,$BR$3:$BR2032),$BR$3:$BR$2000,CJ$3:CJ$2000,1,1))/_xlfn.XLOOKUP($BR81,$BR$3:$BR$2000,$BR$3:$BR$2000,1,1), 1)))</f>
        <v>1777</v>
      </c>
      <c r="CM81">
        <f t="shared" si="114"/>
        <v>7.7745402846588583</v>
      </c>
      <c r="CN81" cm="1">
        <f t="array" ref="CN81">IFERROR(IF(OR(ISNA($A81),$AC81&lt;100,INDEX(International!I$3:I$2000,_xlfn.XMATCH(100,International!I$3:I$2000,1,1)+$BR81)=""),NA(),INDEX(International!I$3:I$2000,_xlfn.XMATCH(100,International!I$3:I$2000,1,1)+$BR81)), NA())</f>
        <v>5996</v>
      </c>
      <c r="CO81">
        <f t="shared" si="77"/>
        <v>5.4182843761593391</v>
      </c>
      <c r="CP81">
        <f>IF(OR(ISNA($A81),$AC81&lt;100),NA(),IF($BR81=0,0,FLOOR((CN81-_xlfn.XLOOKUP(_xlfn.AGGREGATE(5,6,$BR$3:$BR2032),$BR$3:$BR$2000,CN$3:CN$2000,1,1))/_xlfn.XLOOKUP($BR81,$BR$3:$BR$2000,$BR$3:$BR$2000,1,1), 1)))</f>
        <v>179</v>
      </c>
      <c r="CQ81">
        <f t="shared" si="115"/>
        <v>23.132545890370377</v>
      </c>
      <c r="CR81" cm="1">
        <f t="array" ref="CR81">IFERROR(IF(OR(ISNA($A81),$AC81&lt;100,INDEX(International!L$3:L$2000,_xlfn.XMATCH(100,International!L$3:L$2000,1,1)+$BR81)=""),NA(),INDEX(International!L$3:L$2000,_xlfn.XMATCH(100,International!L$3:L$2000,1,1)+$BR81)), NA())</f>
        <v>308850</v>
      </c>
      <c r="CS81">
        <f t="shared" si="78"/>
        <v>2.7603600459775111</v>
      </c>
      <c r="CT81">
        <f>IF(OR(ISNA($A81),$AC81&lt;100),NA(),IF($BR81=0,0,FLOOR((CR81-_xlfn.XLOOKUP(_xlfn.AGGREGATE(5,6,$BR$3:$BR2032),$BR$3:$BR$2000,CR$3:CR$2000,1,1))/_xlfn.XLOOKUP($BR81,$BR$3:$BR$2000,$BR$3:$BR$2000,1,1), 1)))</f>
        <v>9647</v>
      </c>
      <c r="CU81">
        <f t="shared" si="116"/>
        <v>6.0825870221388278</v>
      </c>
      <c r="CV81" cm="1">
        <f t="array" ref="CV81">IFERROR(IF(OR(ISNA($A81),$AC81&lt;100,INDEX(International!O$3:O$2000,_xlfn.XMATCH(100,International!O$3:O$2000,1,1)+$BR81)=""),NA(),INDEX(International!O$3:O$2000,_xlfn.XMATCH(100,International!O$3:O$2000,1,1)+$BR81)), NA())</f>
        <v>22194</v>
      </c>
      <c r="CW81">
        <f t="shared" si="79"/>
        <v>4.1057087090426121</v>
      </c>
      <c r="CX81">
        <f>IF(OR(ISNA($A81),$AC81&lt;100),NA(),IF($BR81=0,0,FLOOR((CV81-_xlfn.XLOOKUP(_xlfn.AGGREGATE(5,6,$BR$3:$BR2032),$BR$3:$BR$2000,CV$3:CV$2000,1,1))/_xlfn.XLOOKUP($BR81,$BR$3:$BR$2000,$BR$3:$BR$2000,1,1), 1)))</f>
        <v>690</v>
      </c>
      <c r="CY81">
        <f t="shared" si="117"/>
        <v>10.797333423095308</v>
      </c>
      <c r="CZ81" cm="1">
        <f t="array" ref="CZ81">IFERROR(IF(OR(ISNA($A81),$AC81&lt;100,INDEX(International!R$3:R$2000,_xlfn.XMATCH(100,International!R$3:R$2000,1,1)+$BR81)=""),NA(),INDEX(International!R$3:R$2000,_xlfn.XMATCH(100,International!R$3:R$2000,1,1)+$BR81)), NA())</f>
        <v>1000</v>
      </c>
      <c r="DA81">
        <f t="shared" si="80"/>
        <v>9.6329598612473983</v>
      </c>
      <c r="DB81">
        <f>IF(OR(ISNA($A81),$AC81&lt;100),NA(),IF($BR81=0,0,FLOOR((CZ81-_xlfn.XLOOKUP(_xlfn.AGGREGATE(5,6,$BR$3:$BR2032),$BR$3:$BR$2000,CZ$3:CZ$2000,1,1))/_xlfn.XLOOKUP($BR81,$BR$3:$BR$2000,$BR$3:$BR$2000,1,1), 1)))</f>
        <v>28</v>
      </c>
      <c r="DC81">
        <f t="shared" si="118"/>
        <v>9.0158398152216233</v>
      </c>
      <c r="DD81" cm="1">
        <f t="array" ref="DD81">IFERROR(IF(OR(ISNA($A81),$AC81&lt;100,INDEX(International!U$3:U$2000,_xlfn.XMATCH(100,International!U$3:U$2000,1,1)+$BR81)=""),NA(),INDEX(International!U$3:U$2000,_xlfn.XMATCH(100,International!U$3:U$2000,1,1)+$BR81)), NA())</f>
        <v>8961</v>
      </c>
      <c r="DE81">
        <f t="shared" si="81"/>
        <v>4.934016903742835</v>
      </c>
      <c r="DF81">
        <f>IF(OR(ISNA($A81),$AC81&lt;100),NA(),IF($BR81=0,0,FLOOR((DD81-_xlfn.XLOOKUP(_xlfn.AGGREGATE(5,6,$BR$3:$BR2032),$BR$3:$BR$2000,DD$3:DD$2000,1,1))/_xlfn.XLOOKUP($BR81,$BR$3:$BR$2000,$BR$3:$BR$2000,1,1), 1)))</f>
        <v>276</v>
      </c>
      <c r="DG81">
        <f t="shared" si="119"/>
        <v>0</v>
      </c>
      <c r="DH81" cm="1">
        <f t="array" ref="DH81">IFERROR(IF(OR(ISNA($A81),$AC81&lt;100,INDEX(International!X$3:X$2000,_xlfn.XMATCH(100,International!X$3:X$2000,1,1)+$BR81)=""),NA(),INDEX(International!X$3:X$2000,_xlfn.XMATCH(100,International!X$3:X$2000,1,1)+$BR81)), NA())</f>
        <v>51608</v>
      </c>
      <c r="DI81">
        <f t="shared" si="82"/>
        <v>3.5510374870184225</v>
      </c>
      <c r="DJ81">
        <f>IF(OR(ISNA($A81),$AC81&lt;100),NA(),IF($BR81=0,0,FLOOR((DH81-_xlfn.XLOOKUP(_xlfn.AGGREGATE(5,6,$BR$3:$BR2032),$BR$3:$BR$2000,DH$3:DH$2000,1,1))/_xlfn.XLOOKUP($BR81,$BR$3:$BR$2000,$BR$3:$BR$2000,1,1), 1)))</f>
        <v>1609</v>
      </c>
      <c r="DK81">
        <f t="shared" si="120"/>
        <v>9.0577229369251846</v>
      </c>
      <c r="DL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80+1,DL80+1,NA())))</f>
        <v>#N/A</v>
      </c>
      <c r="DM81" t="e" cm="1">
        <f t="array" ref="DM81">IFERROR(IF(ISNA($A81),NA(),INDEX(B$3:B$2000,_xlfn.XMATCH(Configuration!$B$12,B$3:B$2000,1,1)+$DL81)-0), NA())</f>
        <v>#N/A</v>
      </c>
      <c r="DN81" t="e" cm="1">
        <f t="array" ref="DN81">IFERROR(IF(ISNA($A81),NA(),INDEX(E$3:E$2000,_xlfn.XMATCH(Configuration!$B$12,E$3:E$2000,1,1)+$DL81)-0), NA())</f>
        <v>#N/A</v>
      </c>
      <c r="DO81" t="e" cm="1">
        <f t="array" ref="DO81">IFERROR(IF(ISNA($A81),NA(),INDEX(H$3:H$2000,_xlfn.XMATCH(Configuration!$B$12,H$3:H$2000,1,1)+$DL81)-0), NA())</f>
        <v>#N/A</v>
      </c>
      <c r="DP81" t="e" cm="1">
        <f t="array" ref="DP81">IFERROR(IF(ISNA($A81),NA(),INDEX(K$3:K$2000,_xlfn.XMATCH(Configuration!$B$12,K$3:K$2000,1,1)+$DL81)-0), NA())</f>
        <v>#N/A</v>
      </c>
      <c r="DQ81" t="e" cm="1">
        <f t="array" ref="DQ81">IFERROR(IF(ISNA($A81),NA(),INDEX(N$3:N$2000,_xlfn.XMATCH(Configuration!$B$12,N$3:N$2000,1,1)+$DL81)-0), NA())</f>
        <v>#N/A</v>
      </c>
      <c r="DR81" t="e" cm="1">
        <f t="array" ref="DR81">IFERROR(IF(ISNA($A81),NA(),INDEX(Q$3:Q$2000,_xlfn.XMATCH(Configuration!$B$12,Q$3:Q$2000,1,1)+$DL81)-0), NA())</f>
        <v>#N/A</v>
      </c>
      <c r="DS81" t="e" cm="1">
        <f t="array" ref="DS81">IFERROR(IF(ISNA($A81),NA(),INDEX(T$3:T$2000,_xlfn.XMATCH(Configuration!$B$12,T$3:T$2000,1,1)+$DL81)-0), NA())</f>
        <v>#N/A</v>
      </c>
      <c r="DT81" t="e" cm="1">
        <f t="array" ref="DT81">IFERROR(IF(ISNA($A81),NA(),INDEX(W$3:W$2000,_xlfn.XMATCH(Configuration!$B$12,W$3:W$2000,1,1)+$DL81)-0), NA())</f>
        <v>#N/A</v>
      </c>
    </row>
    <row r="82" spans="1:124" x14ac:dyDescent="0.2">
      <c r="A82" s="1">
        <f>IF(OR(Daily!$A82="",Daily!$B82="*"),NA(),Daily!A82)</f>
        <v>43933</v>
      </c>
      <c r="B82">
        <f>IF(_xlfn.IFNA($A82,"")="","",Daily!C82+IF(ROW(A82)&gt;4,B81,0))</f>
        <v>102</v>
      </c>
      <c r="C82">
        <f>IF(_xlfn.IFNA($A82,"")="","",Daily!D82+IF(ROW(B82)&gt;4,C81,0))</f>
        <v>67</v>
      </c>
      <c r="D82">
        <f>IF(_xlfn.IFNA($A82,"")="","",Daily!E82+IF(ROW(C82)&gt;4,D81,0))</f>
        <v>2</v>
      </c>
      <c r="E82">
        <f>IF(_xlfn.IFNA($A82,"")="","",Daily!F82+IF(ROW(D82)&gt;4,E81,0))</f>
        <v>2854</v>
      </c>
      <c r="F82">
        <f>IF(_xlfn.IFNA($A82,"")="","",Daily!G82+IF(ROW(E82)&gt;4,F81,0))</f>
        <v>4</v>
      </c>
      <c r="G82">
        <f>IF(_xlfn.IFNA($A82,"")="","",Daily!H82+IF(ROW(F82)&gt;4,G81,0))</f>
        <v>24</v>
      </c>
      <c r="H82">
        <f>IF(_xlfn.IFNA($A82,"")="","",Daily!I82+IF(ROW(G82)&gt;4,H81,0))</f>
        <v>28</v>
      </c>
      <c r="I82">
        <f>IF(_xlfn.IFNA($A82,"")="","",Daily!J82+IF(ROW(H82)&gt;4,I81,0))</f>
        <v>2</v>
      </c>
      <c r="J82">
        <f>IF(_xlfn.IFNA($A82,"")="","",Daily!K82+IF(ROW(I82)&gt;4,J81,0))</f>
        <v>0</v>
      </c>
      <c r="K82">
        <f>IF(_xlfn.IFNA($A82,"")="","",Daily!L82+IF(ROW(J82)&gt;4,K81,0))</f>
        <v>429</v>
      </c>
      <c r="L82">
        <f>IF(_xlfn.IFNA($A82,"")="","",Daily!M82+IF(ROW(K82)&gt;4,L81,0))</f>
        <v>239</v>
      </c>
      <c r="M82">
        <f>IF(_xlfn.IFNA($A82,"")="","",Daily!N82+IF(ROW(L82)&gt;4,M81,0))</f>
        <v>4</v>
      </c>
      <c r="N82">
        <f>IF(_xlfn.IFNA($A82,"")="","",Daily!O82+IF(ROW(M82)&gt;4,N81,0))</f>
        <v>983</v>
      </c>
      <c r="O82">
        <f>IF(_xlfn.IFNA($A82,"")="","",Daily!P82+IF(ROW(N82)&gt;4,O81,0))</f>
        <v>368</v>
      </c>
      <c r="P82">
        <f>IF(_xlfn.IFNA($A82,"")="","",Daily!Q82+IF(ROW(O82)&gt;4,P81,0))</f>
        <v>5</v>
      </c>
      <c r="Q82">
        <f>IF(_xlfn.IFNA($A82,"")="","",Daily!R82+IF(ROW(P82)&gt;4,Q81,0))</f>
        <v>144</v>
      </c>
      <c r="R82">
        <f>IF(_xlfn.IFNA($A82,"")="","",Daily!S82+IF(ROW(Q82)&gt;4,R81,0))</f>
        <v>5</v>
      </c>
      <c r="S82">
        <f>IF(_xlfn.IFNA($A82,"")="","",Daily!T82+IF(ROW(R82)&gt;4,S81,0))</f>
        <v>5</v>
      </c>
      <c r="T82">
        <f>IF(_xlfn.IFNA($A82,"")="","",Daily!U82+IF(ROW(S82)&gt;4,T81,0))</f>
        <v>517</v>
      </c>
      <c r="U82">
        <f>IF(_xlfn.IFNA($A82,"")="","",Daily!V82+IF(ROW(T82)&gt;4,U81,0))</f>
        <v>239</v>
      </c>
      <c r="V82">
        <f>IF(_xlfn.IFNA($A82,"")="","",Daily!W82+IF(ROW(U82)&gt;4,V81,0))</f>
        <v>6</v>
      </c>
      <c r="W82">
        <f>IF(_xlfn.IFNA($A82,"")="","",Daily!X82+IF(ROW(V82)&gt;4,W81,0))</f>
        <v>1268</v>
      </c>
      <c r="X82">
        <f>IF(_xlfn.IFNA($A82,"")="","",Daily!Y82+IF(ROW(W82)&gt;4,X81,0))</f>
        <v>1015</v>
      </c>
      <c r="Y82">
        <f>IF(_xlfn.IFNA($A82,"")="","",Daily!Z82+IF(ROW(X82)&gt;4,Y81,0))</f>
        <v>14</v>
      </c>
      <c r="Z82">
        <f>IF(_xlfn.IFNA($A82,"")="","",Daily!C82+Daily!F82+Daily!I82+Daily!L82+Daily!O82+Daily!R82+Daily!U82+Daily!X82)</f>
        <v>22</v>
      </c>
      <c r="AA82">
        <f>IF(_xlfn.IFNA($A82,"")="","",Daily!D82+Daily!G82+Daily!J82+Daily!M82+Daily!P82+Daily!S82+Daily!V82+Daily!Y82+Daily!AA82)</f>
        <v>82</v>
      </c>
      <c r="AB82">
        <f>IF(_xlfn.IFNA($A82,"")="","",Daily!E82+Daily!H82+Daily!K82+Daily!N82+Daily!Q82+Daily!T82+Daily!W82+Daily!Z82)</f>
        <v>3</v>
      </c>
      <c r="AC82">
        <f t="shared" si="83"/>
        <v>6325</v>
      </c>
      <c r="AD82">
        <f t="shared" si="84"/>
        <v>3494</v>
      </c>
      <c r="AE82">
        <f t="shared" si="85"/>
        <v>60</v>
      </c>
      <c r="AF82" s="5">
        <f t="shared" si="86"/>
        <v>0.25</v>
      </c>
      <c r="AG82">
        <f t="shared" si="87"/>
        <v>2771</v>
      </c>
      <c r="AH82">
        <f t="shared" si="88"/>
        <v>3471</v>
      </c>
      <c r="AI82">
        <f t="shared" si="89"/>
        <v>3490</v>
      </c>
      <c r="AJ82">
        <f t="shared" si="90"/>
        <v>36</v>
      </c>
      <c r="AK82">
        <f t="shared" si="91"/>
        <v>-55</v>
      </c>
      <c r="AL82" s="2">
        <f t="shared" si="92"/>
        <v>1.6882386043894203E-2</v>
      </c>
      <c r="AM82" s="2">
        <f t="shared" si="93"/>
        <v>0.98311761395610575</v>
      </c>
      <c r="AN82" s="2">
        <f t="shared" si="94"/>
        <v>1.6126482213438736E-2</v>
      </c>
      <c r="AO82" s="2">
        <f t="shared" si="95"/>
        <v>0.45122529644268777</v>
      </c>
      <c r="AP82" s="2">
        <f t="shared" si="96"/>
        <v>4.426877470355731E-3</v>
      </c>
      <c r="AQ82" s="2">
        <f t="shared" si="97"/>
        <v>6.7826086956521744E-2</v>
      </c>
      <c r="AR82" s="2">
        <f t="shared" si="98"/>
        <v>0.15541501976284586</v>
      </c>
      <c r="AS82" s="2">
        <f t="shared" si="99"/>
        <v>2.276679841897233E-2</v>
      </c>
      <c r="AT82" s="2">
        <f t="shared" si="100"/>
        <v>8.1739130434782606E-2</v>
      </c>
      <c r="AU82" s="2">
        <f t="shared" si="101"/>
        <v>0.20047430830039525</v>
      </c>
      <c r="AV82" s="3">
        <f t="shared" ca="1" si="102"/>
        <v>90.285714285714292</v>
      </c>
      <c r="AW82" s="2">
        <f t="shared" si="103"/>
        <v>3.4904013961605585E-3</v>
      </c>
      <c r="AX82" s="2">
        <f t="shared" si="104"/>
        <v>-0.75</v>
      </c>
      <c r="AY82" t="e">
        <f t="shared" si="105"/>
        <v>#N/A</v>
      </c>
      <c r="AZ82">
        <f t="shared" si="106"/>
        <v>17</v>
      </c>
      <c r="BA82" s="3">
        <f>IF(_xlfn.IFNA($A82,"")="","",AC82/(Configuration!$B$1/1000000))</f>
        <v>249.36623522036879</v>
      </c>
      <c r="BB82">
        <f>IF(OR(_xlfn.IFNA($A82,"")="", ROW()&lt;=3,MAX(International!$C$3:$C$2000)&lt;$AC82),"",$A82-_xlfn.XLOOKUP($AC82,International!$C$3:$C$2000,International!$A$3:$A$2000,NA(),1,1))</f>
        <v>35</v>
      </c>
      <c r="BC82">
        <f>IF(OR(_xlfn.IFNA($A82,"")="", ROW()&lt;=3,MAX(International!$D$3:$D$2000)&lt;$BA82),"",$A82-_xlfn.XLOOKUP($BA82,International!$D$3:$D$2000,International!$A$3:$A$2000,NA(),1,1))</f>
        <v>31</v>
      </c>
      <c r="BD82">
        <f>IF(OR(_xlfn.IFNA($A82,"")="", ROW()&lt;=3,MAX(International!$F$3:$F$2000)&lt;$AC82),"",$A82-_xlfn.XLOOKUP($AC82,International!$F$3:$F$2000,International!$A$3:$A$2000,NA(),1,1))</f>
        <v>27</v>
      </c>
      <c r="BE82">
        <f>IF(OR(_xlfn.IFNA($A82,"")="", ROW()&lt;=3,MAX(International!$G$3:$G$2000)&lt;$BA82),"",$A82-_xlfn.XLOOKUP($BA82,International!$G$3:$G$2000,International!$A$3:$A$2000,NA(),1,1))</f>
        <v>20</v>
      </c>
      <c r="BF82">
        <f>IF(OR(_xlfn.IFNA($A82,"")="", ROW()&lt;=3,MAX(International!$I$3:$I$2000)&lt;$AC82),"",$A82-_xlfn.XLOOKUP($AC82,International!$I$3:$I$2000,International!$A$3:$A$2000,NA(),1,1))</f>
        <v>-2</v>
      </c>
      <c r="BG82">
        <f>IF(OR(_xlfn.IFNA($A82,"")="", ROW()&lt;=3,MAX(International!$J$3:$J$2000)&lt;$BA82),"",$A82-_xlfn.XLOOKUP($BA82,International!$J$3:$J$2000,International!$A$3:$A$2000,NA(),1,1))</f>
        <v>19</v>
      </c>
      <c r="BH82">
        <f>IF(OR(_xlfn.IFNA($A82,"")="", ROW()&lt;=3,MAX(International!$L$3:$L$2000)&lt;$AC82),"",$A82-_xlfn.XLOOKUP($AC82,International!$L$3:$L$2000,International!$A$3:$A$2000,NA(),1,1))</f>
        <v>26</v>
      </c>
      <c r="BI82">
        <f>IF(OR(_xlfn.IFNA($A82,"")="", ROW()&lt;=3,MAX(International!$M$3:$M$2000)&lt;$BA82),"",$A82-_xlfn.XLOOKUP($BA82,International!$M$3:$M$2000,International!$A$3:$A$2000,NA(),1,1))</f>
        <v>17</v>
      </c>
      <c r="BJ82">
        <f>IF(OR(_xlfn.IFNA($A82,"")="", ROW()&lt;=3,MAX(International!$O$3:$O$2000)&lt;$AC82),"",$A82-_xlfn.XLOOKUP($AC82,International!$O$3:$O$2000,International!$A$3:$A$2000,NA(),1,1))</f>
        <v>17</v>
      </c>
      <c r="BK82">
        <f>IF(OR(_xlfn.IFNA($A82,"")="", ROW()&lt;=3,MAX(International!$P$3:$P$2000)&lt;$BA82),"",$A82-_xlfn.XLOOKUP($BA82,International!$P$3:$P$2000,International!$A$3:$A$2000,NA(),1,1))</f>
        <v>21</v>
      </c>
      <c r="BL82" t="str">
        <f>IF(OR(_xlfn.IFNA($A82,"")="", ROW()&lt;=3,MAX(International!$R$3:$R$2000)&lt;$AC82),"",$A82-_xlfn.XLOOKUP($AC82,International!$R$3:$R$2000,International!$A$3:$A$2000,NA(),1,1))</f>
        <v/>
      </c>
      <c r="BM82">
        <f>IF(OR(_xlfn.IFNA($A82,"")="", ROW()&lt;=3,MAX(International!$S$3:$S$2000)&lt;$BA82),"",$A82-_xlfn.XLOOKUP($BA82,International!$S$3:$S$2000,International!$A$3:$A$2000,NA(),1,1))</f>
        <v>5</v>
      </c>
      <c r="BN82">
        <f>IF(OR(_xlfn.IFNA($A82,"")="", ROW()&lt;=3,MAX(International!$U$3:$U$2000)&lt;$AC82),"",$A82-_xlfn.XLOOKUP($AC82,International!$U$3:$U$2000,International!$A$3:$A$2000,NA(),1,1))</f>
        <v>37</v>
      </c>
      <c r="BO82" t="str">
        <f>IF(OR(_xlfn.IFNA($A82,"")="", ROW()&lt;=3,MAX(International!$V$3:$V$2000)&lt;$BA82),"",$A82-_xlfn.XLOOKUP($BA82,International!$V$3:$V$2000,International!$A$3:$A$2000,NA(),1,1))</f>
        <v/>
      </c>
      <c r="BP82">
        <f>IF(OR(_xlfn.IFNA($A82,"")="", ROW()&lt;=3,MAX(International!$X$3:$X$2000)&lt;$AC82),"",$A82-_xlfn.XLOOKUP($AC82,International!$X$3:$X$2000,International!$A$3:$A$2000,NA(),1,1))</f>
        <v>20</v>
      </c>
      <c r="BQ82">
        <f>IF(OR(_xlfn.IFNA($A82,"")="", ROW()&lt;=3,MAX(International!$Y$3:$Y$2000)&lt;$BA82),"",$A82-_xlfn.XLOOKUP($BA82,International!$Y$3:$Y$2000,International!$A$3:$A$2000,NA(),1,1))</f>
        <v>15</v>
      </c>
      <c r="BR82">
        <f t="shared" si="107"/>
        <v>33</v>
      </c>
      <c r="BS82" t="e">
        <f t="shared" si="68"/>
        <v>#N/A</v>
      </c>
      <c r="BT82" t="e">
        <f t="shared" si="69"/>
        <v>#N/A</v>
      </c>
      <c r="BU82">
        <f t="shared" si="70"/>
        <v>204800</v>
      </c>
      <c r="BV82">
        <f t="shared" si="71"/>
        <v>30442</v>
      </c>
      <c r="BW82">
        <f t="shared" si="72"/>
        <v>9700</v>
      </c>
      <c r="BX82">
        <f t="shared" si="108"/>
        <v>4524</v>
      </c>
      <c r="BY82">
        <f t="shared" si="109"/>
        <v>2624</v>
      </c>
      <c r="BZ82">
        <f t="shared" si="110"/>
        <v>4126</v>
      </c>
      <c r="CA82">
        <f t="shared" si="111"/>
        <v>5791</v>
      </c>
      <c r="CB82">
        <f t="shared" si="73"/>
        <v>6325</v>
      </c>
      <c r="CC82">
        <f t="shared" si="74"/>
        <v>5.5156335349542935</v>
      </c>
      <c r="CD82">
        <f>IF(OR(ISNA($A82),$AC82&lt;100),NA(),IF($BR82=0,0,FLOOR((CB82-_xlfn.XLOOKUP(_xlfn.AGGREGATE(5,6,$BR$3:$BR2033),$BR$3:$BR$2000,CB$3:CB$2000,1,1))/_xlfn.XLOOKUP($BR82,$BR$3:$BR$2000,$BR$3:$BR$2000,1,1), 1)))</f>
        <v>188</v>
      </c>
      <c r="CE82">
        <f t="shared" si="112"/>
        <v>198.93303955829577</v>
      </c>
      <c r="CF82" cm="1">
        <f t="array" ref="CF82">IFERROR(IF(OR(ISNA($A82),$AC82&lt;100,INDEX(International!C$3:C$2000,_xlfn.XMATCH(100,International!C$3:C$2000,1,1)+$BR82)=""),NA(),INDEX(International!C$3:C$2000,_xlfn.XMATCH(100,International!C$3:C$2000,1,1)+$BR82)), NA())</f>
        <v>86498</v>
      </c>
      <c r="CG82">
        <f t="shared" si="75"/>
        <v>3.3823525161872441</v>
      </c>
      <c r="CH82">
        <f>IF(OR(ISNA($A82),$AC82&lt;100),NA(),IF($BR82=0,0,FLOOR((CF82-_xlfn.XLOOKUP(_xlfn.AGGREGATE(5,6,$BR$3:$BR2033),$BR$3:$BR$2000,CF$3:CF$2000,1,1))/_xlfn.XLOOKUP($BR82,$BR$3:$BR$2000,$BR$3:$BR$2000,1,1), 1)))</f>
        <v>2616</v>
      </c>
      <c r="CI82">
        <f t="shared" si="113"/>
        <v>9.795869383129153</v>
      </c>
      <c r="CJ82" cm="1">
        <f t="array" ref="CJ82">IFERROR(IF(OR(ISNA($A82),$AC82&lt;100,INDEX(International!F$3:F$2000,_xlfn.XMATCH(100,International!F$3:F$2000,1,1)+$BR82)=""),NA(),INDEX(International!F$3:F$2000,_xlfn.XMATCH(100,International!F$3:F$2000,1,1)+$BR82)), NA())</f>
        <v>59105</v>
      </c>
      <c r="CK82">
        <f t="shared" si="76"/>
        <v>3.5841763032829896</v>
      </c>
      <c r="CL82">
        <f>IF(OR(ISNA($A82),$AC82&lt;100),NA(),IF($BR82=0,0,FLOOR((CJ82-_xlfn.XLOOKUP(_xlfn.AGGREGATE(5,6,$BR$3:$BR2033),$BR$3:$BR$2000,CJ$3:CJ$2000,1,1))/_xlfn.XLOOKUP($BR82,$BR$3:$BR$2000,$BR$3:$BR$2000,1,1), 1)))</f>
        <v>1788</v>
      </c>
      <c r="CM82">
        <f t="shared" si="114"/>
        <v>19.012598536020786</v>
      </c>
      <c r="CN82" cm="1">
        <f t="array" ref="CN82">IFERROR(IF(OR(ISNA($A82),$AC82&lt;100,INDEX(International!I$3:I$2000,_xlfn.XMATCH(100,International!I$3:I$2000,1,1)+$BR82)=""),NA(),INDEX(International!I$3:I$2000,_xlfn.XMATCH(100,International!I$3:I$2000,1,1)+$BR82)), NA())</f>
        <v>6174</v>
      </c>
      <c r="CO82">
        <f t="shared" si="77"/>
        <v>5.5479587955019278</v>
      </c>
      <c r="CP82">
        <f>IF(OR(ISNA($A82),$AC82&lt;100),NA(),IF($BR82=0,0,FLOOR((CN82-_xlfn.XLOOKUP(_xlfn.AGGREGATE(5,6,$BR$3:$BR2033),$BR$3:$BR$2000,CN$3:CN$2000,1,1))/_xlfn.XLOOKUP($BR82,$BR$3:$BR$2000,$BR$3:$BR$2000,1,1), 1)))</f>
        <v>179</v>
      </c>
      <c r="CQ82">
        <f t="shared" si="115"/>
        <v>23.693819180235518</v>
      </c>
      <c r="CR82" cm="1">
        <f t="array" ref="CR82">IFERROR(IF(OR(ISNA($A82),$AC82&lt;100,INDEX(International!L$3:L$2000,_xlfn.XMATCH(100,International!L$3:L$2000,1,1)+$BR82)=""),NA(),INDEX(International!L$3:L$2000,_xlfn.XMATCH(100,International!L$3:L$2000,1,1)+$BR82)), NA())</f>
        <v>337072</v>
      </c>
      <c r="CS82">
        <f t="shared" si="78"/>
        <v>2.8159781150342509</v>
      </c>
      <c r="CT82">
        <f>IF(OR(ISNA($A82),$AC82&lt;100),NA(),IF($BR82=0,0,FLOOR((CR82-_xlfn.XLOOKUP(_xlfn.AGGREGATE(5,6,$BR$3:$BR2033),$BR$3:$BR$2000,CR$3:CR$2000,1,1))/_xlfn.XLOOKUP($BR82,$BR$3:$BR$2000,$BR$3:$BR$2000,1,1), 1)))</f>
        <v>10210</v>
      </c>
      <c r="CU82">
        <f t="shared" si="116"/>
        <v>7.9270420809678468</v>
      </c>
      <c r="CV82" cm="1">
        <f t="array" ref="CV82">IFERROR(IF(OR(ISNA($A82),$AC82&lt;100,INDEX(International!O$3:O$2000,_xlfn.XMATCH(100,International!O$3:O$2000,1,1)+$BR82)=""),NA(),INDEX(International!O$3:O$2000,_xlfn.XMATCH(100,International!O$3:O$2000,1,1)+$BR82)), NA())</f>
        <v>23403</v>
      </c>
      <c r="CW82">
        <f t="shared" si="79"/>
        <v>4.1928456574674753</v>
      </c>
      <c r="CX82">
        <f>IF(OR(ISNA($A82),$AC82&lt;100),NA(),IF($BR82=0,0,FLOOR((CV82-_xlfn.XLOOKUP(_xlfn.AGGREGATE(5,6,$BR$3:$BR2033),$BR$3:$BR$2000,CV$3:CV$2000,1,1))/_xlfn.XLOOKUP($BR82,$BR$3:$BR$2000,$BR$3:$BR$2000,1,1), 1)))</f>
        <v>705</v>
      </c>
      <c r="CY82">
        <f t="shared" si="117"/>
        <v>13.06783456360966</v>
      </c>
      <c r="CZ82" cm="1">
        <f t="array" ref="CZ82">IFERROR(IF(OR(ISNA($A82),$AC82&lt;100,INDEX(International!R$3:R$2000,_xlfn.XMATCH(100,International!R$3:R$2000,1,1)+$BR82)=""),NA(),INDEX(International!R$3:R$2000,_xlfn.XMATCH(100,International!R$3:R$2000,1,1)+$BR82)), NA())</f>
        <v>1049</v>
      </c>
      <c r="DA82">
        <f t="shared" si="80"/>
        <v>9.7318068192363505</v>
      </c>
      <c r="DB82">
        <f>IF(OR(ISNA($A82),$AC82&lt;100),NA(),IF($BR82=0,0,FLOOR((CZ82-_xlfn.XLOOKUP(_xlfn.AGGREGATE(5,6,$BR$3:$BR2033),$BR$3:$BR$2000,CZ$3:CZ$2000,1,1))/_xlfn.XLOOKUP($BR82,$BR$3:$BR$2000,$BR$3:$BR$2000,1,1), 1)))</f>
        <v>28</v>
      </c>
      <c r="DC82">
        <f t="shared" si="118"/>
        <v>14.489671330916119</v>
      </c>
      <c r="DD82" cm="1">
        <f t="array" ref="DD82">IFERROR(IF(OR(ISNA($A82),$AC82&lt;100,INDEX(International!U$3:U$2000,_xlfn.XMATCH(100,International!U$3:U$2000,1,1)+$BR82)=""),NA(),INDEX(International!U$3:U$2000,_xlfn.XMATCH(100,International!U$3:U$2000,1,1)+$BR82)), NA())</f>
        <v>9037</v>
      </c>
      <c r="DE82">
        <f t="shared" si="81"/>
        <v>5.0786638728884217</v>
      </c>
      <c r="DF82">
        <f>IF(OR(ISNA($A82),$AC82&lt;100),NA(),IF($BR82=0,0,FLOOR((DD82-_xlfn.XLOOKUP(_xlfn.AGGREGATE(5,6,$BR$3:$BR2033),$BR$3:$BR$2000,DD$3:DD$2000,1,1))/_xlfn.XLOOKUP($BR82,$BR$3:$BR$2000,$BR$3:$BR$2000,1,1), 1)))</f>
        <v>270</v>
      </c>
      <c r="DG82">
        <f t="shared" si="119"/>
        <v>82.073610566120038</v>
      </c>
      <c r="DH82" cm="1">
        <f t="array" ref="DH82">IFERROR(IF(OR(ISNA($A82),$AC82&lt;100,INDEX(International!X$3:X$2000,_xlfn.XMATCH(100,International!X$3:X$2000,1,1)+$BR82)=""),NA(),INDEX(International!X$3:X$2000,_xlfn.XMATCH(100,International!X$3:X$2000,1,1)+$BR82)), NA())</f>
        <v>55242</v>
      </c>
      <c r="DI82">
        <f t="shared" si="82"/>
        <v>3.6225433869956962</v>
      </c>
      <c r="DJ82">
        <f>IF(OR(ISNA($A82),$AC82&lt;100),NA(),IF($BR82=0,0,FLOOR((DH82-_xlfn.XLOOKUP(_xlfn.AGGREGATE(5,6,$BR$3:$BR2033),$BR$3:$BR$2000,DH$3:DH$2000,1,1))/_xlfn.XLOOKUP($BR82,$BR$3:$BR$2000,$BR$3:$BR$2000,1,1), 1)))</f>
        <v>1670</v>
      </c>
      <c r="DK82">
        <f t="shared" si="120"/>
        <v>10.186325163417637</v>
      </c>
      <c r="DL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81+1,DL81+1,NA())))</f>
        <v>#N/A</v>
      </c>
      <c r="DM82" t="e" cm="1">
        <f t="array" ref="DM82">IFERROR(IF(ISNA($A82),NA(),INDEX(B$3:B$2000,_xlfn.XMATCH(Configuration!$B$12,B$3:B$2000,1,1)+$DL82)-0), NA())</f>
        <v>#N/A</v>
      </c>
      <c r="DN82" t="e" cm="1">
        <f t="array" ref="DN82">IFERROR(IF(ISNA($A82),NA(),INDEX(E$3:E$2000,_xlfn.XMATCH(Configuration!$B$12,E$3:E$2000,1,1)+$DL82)-0), NA())</f>
        <v>#N/A</v>
      </c>
      <c r="DO82" t="e" cm="1">
        <f t="array" ref="DO82">IFERROR(IF(ISNA($A82),NA(),INDEX(H$3:H$2000,_xlfn.XMATCH(Configuration!$B$12,H$3:H$2000,1,1)+$DL82)-0), NA())</f>
        <v>#N/A</v>
      </c>
      <c r="DP82" t="e" cm="1">
        <f t="array" ref="DP82">IFERROR(IF(ISNA($A82),NA(),INDEX(K$3:K$2000,_xlfn.XMATCH(Configuration!$B$12,K$3:K$2000,1,1)+$DL82)-0), NA())</f>
        <v>#N/A</v>
      </c>
      <c r="DQ82" t="e" cm="1">
        <f t="array" ref="DQ82">IFERROR(IF(ISNA($A82),NA(),INDEX(N$3:N$2000,_xlfn.XMATCH(Configuration!$B$12,N$3:N$2000,1,1)+$DL82)-0), NA())</f>
        <v>#N/A</v>
      </c>
      <c r="DR82" t="e" cm="1">
        <f t="array" ref="DR82">IFERROR(IF(ISNA($A82),NA(),INDEX(Q$3:Q$2000,_xlfn.XMATCH(Configuration!$B$12,Q$3:Q$2000,1,1)+$DL82)-0), NA())</f>
        <v>#N/A</v>
      </c>
      <c r="DS82" t="e" cm="1">
        <f t="array" ref="DS82">IFERROR(IF(ISNA($A82),NA(),INDEX(T$3:T$2000,_xlfn.XMATCH(Configuration!$B$12,T$3:T$2000,1,1)+$DL82)-0), NA())</f>
        <v>#N/A</v>
      </c>
      <c r="DT82" t="e" cm="1">
        <f t="array" ref="DT82">IFERROR(IF(ISNA($A82),NA(),INDEX(W$3:W$2000,_xlfn.XMATCH(Configuration!$B$12,W$3:W$2000,1,1)+$DL82)-0), NA())</f>
        <v>#N/A</v>
      </c>
    </row>
    <row r="83" spans="1:124" x14ac:dyDescent="0.2">
      <c r="A83" s="1">
        <f>IF(OR(Daily!$A83="",Daily!$B83="*"),NA(),Daily!A83)</f>
        <v>43934</v>
      </c>
      <c r="B83">
        <f>IF(_xlfn.IFNA($A83,"")="","",Daily!C83+IF(ROW(A83)&gt;4,B82,0))</f>
        <v>103</v>
      </c>
      <c r="C83">
        <f>IF(_xlfn.IFNA($A83,"")="","",Daily!D83+IF(ROW(B83)&gt;4,C82,0))</f>
        <v>72</v>
      </c>
      <c r="D83">
        <f>IF(_xlfn.IFNA($A83,"")="","",Daily!E83+IF(ROW(C83)&gt;4,D82,0))</f>
        <v>2</v>
      </c>
      <c r="E83">
        <f>IF(_xlfn.IFNA($A83,"")="","",Daily!F83+IF(ROW(D83)&gt;4,E82,0))</f>
        <v>2863</v>
      </c>
      <c r="F83">
        <f>IF(_xlfn.IFNA($A83,"")="","",Daily!G83+IF(ROW(E83)&gt;4,F82,0))</f>
        <v>4</v>
      </c>
      <c r="G83">
        <f>IF(_xlfn.IFNA($A83,"")="","",Daily!H83+IF(ROW(F83)&gt;4,G82,0))</f>
        <v>26</v>
      </c>
      <c r="H83">
        <f>IF(_xlfn.IFNA($A83,"")="","",Daily!I83+IF(ROW(G83)&gt;4,H82,0))</f>
        <v>28</v>
      </c>
      <c r="I83">
        <f>IF(_xlfn.IFNA($A83,"")="","",Daily!J83+IF(ROW(H83)&gt;4,I82,0))</f>
        <v>2</v>
      </c>
      <c r="J83">
        <f>IF(_xlfn.IFNA($A83,"")="","",Daily!K83+IF(ROW(I83)&gt;4,J82,0))</f>
        <v>0</v>
      </c>
      <c r="K83">
        <f>IF(_xlfn.IFNA($A83,"")="","",Daily!L83+IF(ROW(J83)&gt;4,K82,0))</f>
        <v>431</v>
      </c>
      <c r="L83">
        <f>IF(_xlfn.IFNA($A83,"")="","",Daily!M83+IF(ROW(K83)&gt;4,L82,0))</f>
        <v>240</v>
      </c>
      <c r="M83">
        <f>IF(_xlfn.IFNA($A83,"")="","",Daily!N83+IF(ROW(L83)&gt;4,M82,0))</f>
        <v>4</v>
      </c>
      <c r="N83">
        <f>IF(_xlfn.IFNA($A83,"")="","",Daily!O83+IF(ROW(M83)&gt;4,N82,0))</f>
        <v>987</v>
      </c>
      <c r="O83">
        <f>IF(_xlfn.IFNA($A83,"")="","",Daily!P83+IF(ROW(N83)&gt;4,O82,0))</f>
        <v>442</v>
      </c>
      <c r="P83">
        <f>IF(_xlfn.IFNA($A83,"")="","",Daily!Q83+IF(ROW(O83)&gt;4,P82,0))</f>
        <v>5</v>
      </c>
      <c r="Q83">
        <f>IF(_xlfn.IFNA($A83,"")="","",Daily!R83+IF(ROW(P83)&gt;4,Q82,0))</f>
        <v>150</v>
      </c>
      <c r="R83">
        <f>IF(_xlfn.IFNA($A83,"")="","",Daily!S83+IF(ROW(Q83)&gt;4,R82,0))</f>
        <v>5</v>
      </c>
      <c r="S83">
        <f>IF(_xlfn.IFNA($A83,"")="","",Daily!T83+IF(ROW(R83)&gt;4,S82,0))</f>
        <v>5</v>
      </c>
      <c r="T83">
        <f>IF(_xlfn.IFNA($A83,"")="","",Daily!U83+IF(ROW(S83)&gt;4,T82,0))</f>
        <v>523</v>
      </c>
      <c r="U83">
        <f>IF(_xlfn.IFNA($A83,"")="","",Daily!V83+IF(ROW(T83)&gt;4,U82,0))</f>
        <v>251</v>
      </c>
      <c r="V83">
        <f>IF(_xlfn.IFNA($A83,"")="","",Daily!W83+IF(ROW(U83)&gt;4,V82,0))</f>
        <v>6</v>
      </c>
      <c r="W83">
        <f>IF(_xlfn.IFNA($A83,"")="","",Daily!X83+IF(ROW(V83)&gt;4,W82,0))</f>
        <v>1281</v>
      </c>
      <c r="X83">
        <f>IF(_xlfn.IFNA($A83,"")="","",Daily!Y83+IF(ROW(W83)&gt;4,X82,0))</f>
        <v>1075</v>
      </c>
      <c r="Y83">
        <f>IF(_xlfn.IFNA($A83,"")="","",Daily!Z83+IF(ROW(X83)&gt;4,Y82,0))</f>
        <v>14</v>
      </c>
      <c r="Z83">
        <f>IF(_xlfn.IFNA($A83,"")="","",Daily!C83+Daily!F83+Daily!I83+Daily!L83+Daily!O83+Daily!R83+Daily!U83+Daily!X83)</f>
        <v>41</v>
      </c>
      <c r="AA83">
        <f>IF(_xlfn.IFNA($A83,"")="","",Daily!D83+Daily!G83+Daily!J83+Daily!M83+Daily!P83+Daily!S83+Daily!V83+Daily!Y83+Daily!AA83)</f>
        <v>152</v>
      </c>
      <c r="AB83">
        <f>IF(_xlfn.IFNA($A83,"")="","",Daily!E83+Daily!H83+Daily!K83+Daily!N83+Daily!Q83+Daily!T83+Daily!W83+Daily!Z83)</f>
        <v>2</v>
      </c>
      <c r="AC83">
        <f t="shared" si="83"/>
        <v>6366</v>
      </c>
      <c r="AD83">
        <f t="shared" si="84"/>
        <v>3646</v>
      </c>
      <c r="AE83">
        <f t="shared" si="85"/>
        <v>62</v>
      </c>
      <c r="AF83" s="5">
        <f t="shared" si="86"/>
        <v>1.8636363636363635</v>
      </c>
      <c r="AG83">
        <f t="shared" si="87"/>
        <v>2658</v>
      </c>
      <c r="AH83">
        <f t="shared" si="88"/>
        <v>3503</v>
      </c>
      <c r="AI83">
        <f t="shared" si="89"/>
        <v>3642</v>
      </c>
      <c r="AJ83">
        <f t="shared" si="90"/>
        <v>36</v>
      </c>
      <c r="AK83">
        <f t="shared" si="91"/>
        <v>-175</v>
      </c>
      <c r="AL83" s="2">
        <f t="shared" si="92"/>
        <v>1.6720604099244876E-2</v>
      </c>
      <c r="AM83" s="2">
        <f t="shared" si="93"/>
        <v>0.98327939590075508</v>
      </c>
      <c r="AN83" s="2">
        <f t="shared" si="94"/>
        <v>1.6179704681118443E-2</v>
      </c>
      <c r="AO83" s="2">
        <f t="shared" si="95"/>
        <v>0.44973295633050581</v>
      </c>
      <c r="AP83" s="2">
        <f t="shared" si="96"/>
        <v>4.3983663210807418E-3</v>
      </c>
      <c r="AQ83" s="2">
        <f t="shared" si="97"/>
        <v>6.7703424442349988E-2</v>
      </c>
      <c r="AR83" s="2">
        <f t="shared" si="98"/>
        <v>0.15504241281809614</v>
      </c>
      <c r="AS83" s="2">
        <f t="shared" si="99"/>
        <v>2.35626767200754E-2</v>
      </c>
      <c r="AT83" s="2">
        <f t="shared" si="100"/>
        <v>8.2155199497329565E-2</v>
      </c>
      <c r="AU83" s="2">
        <f t="shared" si="101"/>
        <v>0.20122525918944392</v>
      </c>
      <c r="AV83" s="3">
        <f t="shared" ca="1" si="102"/>
        <v>80.857142857142861</v>
      </c>
      <c r="AW83" s="2">
        <f t="shared" si="103"/>
        <v>6.4822134387351781E-3</v>
      </c>
      <c r="AX83" s="2">
        <f t="shared" si="104"/>
        <v>0.86363636363636365</v>
      </c>
      <c r="AY83" t="e">
        <f t="shared" si="105"/>
        <v>#N/A</v>
      </c>
      <c r="AZ83">
        <f t="shared" si="106"/>
        <v>17</v>
      </c>
      <c r="BA83" s="3">
        <f>IF(_xlfn.IFNA($A83,"")="","",AC83/(Configuration!$B$1/1000000))</f>
        <v>250.98268038148106</v>
      </c>
      <c r="BB83">
        <f>IF(OR(_xlfn.IFNA($A83,"")="", ROW()&lt;=3,MAX(International!$C$3:$C$2000)&lt;$AC83),"",$A83-_xlfn.XLOOKUP($AC83,International!$C$3:$C$2000,International!$A$3:$A$2000,NA(),1,1))</f>
        <v>36</v>
      </c>
      <c r="BC83">
        <f>IF(OR(_xlfn.IFNA($A83,"")="", ROW()&lt;=3,MAX(International!$D$3:$D$2000)&lt;$BA83),"",$A83-_xlfn.XLOOKUP($BA83,International!$D$3:$D$2000,International!$A$3:$A$2000,NA(),1,1))</f>
        <v>31</v>
      </c>
      <c r="BD83">
        <f>IF(OR(_xlfn.IFNA($A83,"")="", ROW()&lt;=3,MAX(International!$F$3:$F$2000)&lt;$AC83),"",$A83-_xlfn.XLOOKUP($AC83,International!$F$3:$F$2000,International!$A$3:$A$2000,NA(),1,1))</f>
        <v>28</v>
      </c>
      <c r="BE83">
        <f>IF(OR(_xlfn.IFNA($A83,"")="", ROW()&lt;=3,MAX(International!$G$3:$G$2000)&lt;$BA83),"",$A83-_xlfn.XLOOKUP($BA83,International!$G$3:$G$2000,International!$A$3:$A$2000,NA(),1,1))</f>
        <v>21</v>
      </c>
      <c r="BF83">
        <f>IF(OR(_xlfn.IFNA($A83,"")="", ROW()&lt;=3,MAX(International!$I$3:$I$2000)&lt;$AC83),"",$A83-_xlfn.XLOOKUP($AC83,International!$I$3:$I$2000,International!$A$3:$A$2000,NA(),1,1))</f>
        <v>-1</v>
      </c>
      <c r="BG83">
        <f>IF(OR(_xlfn.IFNA($A83,"")="", ROW()&lt;=3,MAX(International!$J$3:$J$2000)&lt;$BA83),"",$A83-_xlfn.XLOOKUP($BA83,International!$J$3:$J$2000,International!$A$3:$A$2000,NA(),1,1))</f>
        <v>20</v>
      </c>
      <c r="BH83">
        <f>IF(OR(_xlfn.IFNA($A83,"")="", ROW()&lt;=3,MAX(International!$L$3:$L$2000)&lt;$AC83),"",$A83-_xlfn.XLOOKUP($AC83,International!$L$3:$L$2000,International!$A$3:$A$2000,NA(),1,1))</f>
        <v>27</v>
      </c>
      <c r="BI83">
        <f>IF(OR(_xlfn.IFNA($A83,"")="", ROW()&lt;=3,MAX(International!$M$3:$M$2000)&lt;$BA83),"",$A83-_xlfn.XLOOKUP($BA83,International!$M$3:$M$2000,International!$A$3:$A$2000,NA(),1,1))</f>
        <v>18</v>
      </c>
      <c r="BJ83">
        <f>IF(OR(_xlfn.IFNA($A83,"")="", ROW()&lt;=3,MAX(International!$O$3:$O$2000)&lt;$AC83),"",$A83-_xlfn.XLOOKUP($AC83,International!$O$3:$O$2000,International!$A$3:$A$2000,NA(),1,1))</f>
        <v>17</v>
      </c>
      <c r="BK83">
        <f>IF(OR(_xlfn.IFNA($A83,"")="", ROW()&lt;=3,MAX(International!$P$3:$P$2000)&lt;$BA83),"",$A83-_xlfn.XLOOKUP($BA83,International!$P$3:$P$2000,International!$A$3:$A$2000,NA(),1,1))</f>
        <v>22</v>
      </c>
      <c r="BL83" t="str">
        <f>IF(OR(_xlfn.IFNA($A83,"")="", ROW()&lt;=3,MAX(International!$R$3:$R$2000)&lt;$AC83),"",$A83-_xlfn.XLOOKUP($AC83,International!$R$3:$R$2000,International!$A$3:$A$2000,NA(),1,1))</f>
        <v/>
      </c>
      <c r="BM83">
        <f>IF(OR(_xlfn.IFNA($A83,"")="", ROW()&lt;=3,MAX(International!$S$3:$S$2000)&lt;$BA83),"",$A83-_xlfn.XLOOKUP($BA83,International!$S$3:$S$2000,International!$A$3:$A$2000,NA(),1,1))</f>
        <v>6</v>
      </c>
      <c r="BN83">
        <f>IF(OR(_xlfn.IFNA($A83,"")="", ROW()&lt;=3,MAX(International!$U$3:$U$2000)&lt;$AC83),"",$A83-_xlfn.XLOOKUP($AC83,International!$U$3:$U$2000,International!$A$3:$A$2000,NA(),1,1))</f>
        <v>38</v>
      </c>
      <c r="BO83" t="str">
        <f>IF(OR(_xlfn.IFNA($A83,"")="", ROW()&lt;=3,MAX(International!$V$3:$V$2000)&lt;$BA83),"",$A83-_xlfn.XLOOKUP($BA83,International!$V$3:$V$2000,International!$A$3:$A$2000,NA(),1,1))</f>
        <v/>
      </c>
      <c r="BP83">
        <f>IF(OR(_xlfn.IFNA($A83,"")="", ROW()&lt;=3,MAX(International!$X$3:$X$2000)&lt;$AC83),"",$A83-_xlfn.XLOOKUP($AC83,International!$X$3:$X$2000,International!$A$3:$A$2000,NA(),1,1))</f>
        <v>21</v>
      </c>
      <c r="BQ83">
        <f>IF(OR(_xlfn.IFNA($A83,"")="", ROW()&lt;=3,MAX(International!$Y$3:$Y$2000)&lt;$BA83),"",$A83-_xlfn.XLOOKUP($BA83,International!$Y$3:$Y$2000,International!$A$3:$A$2000,NA(),1,1))</f>
        <v>16</v>
      </c>
      <c r="BR83">
        <f t="shared" si="107"/>
        <v>34</v>
      </c>
      <c r="BS83" t="e">
        <f t="shared" si="68"/>
        <v>#N/A</v>
      </c>
      <c r="BT83" t="e">
        <f t="shared" si="69"/>
        <v>#N/A</v>
      </c>
      <c r="BU83">
        <f t="shared" si="70"/>
        <v>258030</v>
      </c>
      <c r="BV83">
        <f t="shared" si="71"/>
        <v>36202</v>
      </c>
      <c r="BW83">
        <f t="shared" si="72"/>
        <v>11142</v>
      </c>
      <c r="BX83">
        <f t="shared" si="108"/>
        <v>5078</v>
      </c>
      <c r="BY83">
        <f t="shared" si="109"/>
        <v>2898</v>
      </c>
      <c r="BZ83">
        <f t="shared" si="110"/>
        <v>4620</v>
      </c>
      <c r="CA83">
        <f t="shared" si="111"/>
        <v>5963</v>
      </c>
      <c r="CB83">
        <f t="shared" si="73"/>
        <v>6366</v>
      </c>
      <c r="CC83">
        <f t="shared" si="74"/>
        <v>5.67393379202466</v>
      </c>
      <c r="CD83">
        <f>IF(OR(ISNA($A83),$AC83&lt;100),NA(),IF($BR83=0,0,FLOOR((CB83-_xlfn.XLOOKUP(_xlfn.AGGREGATE(5,6,$BR$3:$BR2034),$BR$3:$BR$2000,CB$3:CB$2000,1,1))/_xlfn.XLOOKUP($BR83,$BR$3:$BR$2000,$BR$3:$BR$2000,1,1), 1)))</f>
        <v>183</v>
      </c>
      <c r="CE83">
        <f t="shared" si="112"/>
        <v>107.27683249451518</v>
      </c>
      <c r="CF83" cm="1">
        <f t="array" ref="CF83">IFERROR(IF(OR(ISNA($A83),$AC83&lt;100,INDEX(International!C$3:C$2000,_xlfn.XMATCH(100,International!C$3:C$2000,1,1)+$BR83)=""),NA(),INDEX(International!C$3:C$2000,_xlfn.XMATCH(100,International!C$3:C$2000,1,1)+$BR83)), NA())</f>
        <v>92472</v>
      </c>
      <c r="CG83">
        <f t="shared" si="75"/>
        <v>3.4507702224140688</v>
      </c>
      <c r="CH83">
        <f>IF(OR(ISNA($A83),$AC83&lt;100),NA(),IF($BR83=0,0,FLOOR((CF83-_xlfn.XLOOKUP(_xlfn.AGGREGATE(5,6,$BR$3:$BR2034),$BR$3:$BR$2000,CF$3:CF$2000,1,1))/_xlfn.XLOOKUP($BR83,$BR$3:$BR$2000,$BR$3:$BR$2000,1,1), 1)))</f>
        <v>2715</v>
      </c>
      <c r="CI83">
        <f t="shared" si="113"/>
        <v>10.37884695075987</v>
      </c>
      <c r="CJ83" cm="1">
        <f t="array" ref="CJ83">IFERROR(IF(OR(ISNA($A83),$AC83&lt;100,INDEX(International!F$3:F$2000,_xlfn.XMATCH(100,International!F$3:F$2000,1,1)+$BR83)=""),NA(),INDEX(International!F$3:F$2000,_xlfn.XMATCH(100,International!F$3:F$2000,1,1)+$BR83)), NA())</f>
        <v>64338</v>
      </c>
      <c r="CK83">
        <f t="shared" si="76"/>
        <v>3.6443432751618481</v>
      </c>
      <c r="CL83">
        <f>IF(OR(ISNA($A83),$AC83&lt;100),NA(),IF($BR83=0,0,FLOOR((CJ83-_xlfn.XLOOKUP(_xlfn.AGGREGATE(5,6,$BR$3:$BR2034),$BR$3:$BR$2000,CJ$3:CJ$2000,1,1))/_xlfn.XLOOKUP($BR83,$BR$3:$BR$2000,$BR$3:$BR$2000,1,1), 1)))</f>
        <v>1889</v>
      </c>
      <c r="CM83">
        <f t="shared" si="114"/>
        <v>8.1705415128460412</v>
      </c>
      <c r="CN83" cm="1">
        <f t="array" ref="CN83">IFERROR(IF(OR(ISNA($A83),$AC83&lt;100,INDEX(International!I$3:I$2000,_xlfn.XMATCH(100,International!I$3:I$2000,1,1)+$BR83)=""),NA(),INDEX(International!I$3:I$2000,_xlfn.XMATCH(100,International!I$3:I$2000,1,1)+$BR83)), NA())</f>
        <v>6318</v>
      </c>
      <c r="CO83">
        <f t="shared" si="77"/>
        <v>5.684291730268483</v>
      </c>
      <c r="CP83">
        <f>IF(OR(ISNA($A83),$AC83&lt;100),NA(),IF($BR83=0,0,FLOOR((CN83-_xlfn.XLOOKUP(_xlfn.AGGREGATE(5,6,$BR$3:$BR2034),$BR$3:$BR$2000,CN$3:CN$2000,1,1))/_xlfn.XLOOKUP($BR83,$BR$3:$BR$2000,$BR$3:$BR$2000,1,1), 1)))</f>
        <v>178</v>
      </c>
      <c r="CQ83">
        <f t="shared" si="115"/>
        <v>30.06392721472476</v>
      </c>
      <c r="CR83" cm="1">
        <f t="array" ref="CR83">IFERROR(IF(OR(ISNA($A83),$AC83&lt;100,INDEX(International!L$3:L$2000,_xlfn.XMATCH(100,International!L$3:L$2000,1,1)+$BR83)=""),NA(),INDEX(International!L$3:L$2000,_xlfn.XMATCH(100,International!L$3:L$2000,1,1)+$BR83)), NA())</f>
        <v>366614</v>
      </c>
      <c r="CS83">
        <f t="shared" si="78"/>
        <v>2.8716104251968382</v>
      </c>
      <c r="CT83">
        <f>IF(OR(ISNA($A83),$AC83&lt;100),NA(),IF($BR83=0,0,FLOOR((CR83-_xlfn.XLOOKUP(_xlfn.AGGREGATE(5,6,$BR$3:$BR2034),$BR$3:$BR$2000,CR$3:CR$2000,1,1))/_xlfn.XLOOKUP($BR83,$BR$3:$BR$2000,$BR$3:$BR$2000,1,1), 1)))</f>
        <v>10779</v>
      </c>
      <c r="CU83">
        <f t="shared" si="116"/>
        <v>8.2504786239204257</v>
      </c>
      <c r="CV83" cm="1">
        <f t="array" ref="CV83">IFERROR(IF(OR(ISNA($A83),$AC83&lt;100,INDEX(International!O$3:O$2000,_xlfn.XMATCH(100,International!O$3:O$2000,1,1)+$BR83)=""),NA(),INDEX(International!O$3:O$2000,_xlfn.XMATCH(100,International!O$3:O$2000,1,1)+$BR83)), NA())</f>
        <v>24983</v>
      </c>
      <c r="CW83">
        <f t="shared" si="79"/>
        <v>4.2687810795349526</v>
      </c>
      <c r="CX83">
        <f>IF(OR(ISNA($A83),$AC83&lt;100),NA(),IF($BR83=0,0,FLOOR((CV83-_xlfn.XLOOKUP(_xlfn.AGGREGATE(5,6,$BR$3:$BR2034),$BR$3:$BR$2000,CV$3:CV$2000,1,1))/_xlfn.XLOOKUP($BR83,$BR$3:$BR$2000,$BR$3:$BR$2000,1,1), 1)))</f>
        <v>731</v>
      </c>
      <c r="CY83">
        <f t="shared" si="117"/>
        <v>10.609713757025832</v>
      </c>
      <c r="CZ83" cm="1">
        <f t="array" ref="CZ83">IFERROR(IF(OR(ISNA($A83),$AC83&lt;100,INDEX(International!R$3:R$2000,_xlfn.XMATCH(100,International!R$3:R$2000,1,1)+$BR83)=""),NA(),INDEX(International!R$3:R$2000,_xlfn.XMATCH(100,International!R$3:R$2000,1,1)+$BR83)), NA())</f>
        <v>1114</v>
      </c>
      <c r="DA83">
        <f t="shared" si="80"/>
        <v>9.7766402105519994</v>
      </c>
      <c r="DB83">
        <f>IF(OR(ISNA($A83),$AC83&lt;100),NA(),IF($BR83=0,0,FLOOR((CZ83-_xlfn.XLOOKUP(_xlfn.AGGREGATE(5,6,$BR$3:$BR2034),$BR$3:$BR$2000,CZ$3:CZ$2000,1,1))/_xlfn.XLOOKUP($BR83,$BR$3:$BR$2000,$BR$3:$BR$2000,1,1), 1)))</f>
        <v>29</v>
      </c>
      <c r="DC83">
        <f t="shared" si="118"/>
        <v>11.529430256893509</v>
      </c>
      <c r="DD83" cm="1">
        <f t="array" ref="DD83">IFERROR(IF(OR(ISNA($A83),$AC83&lt;100,INDEX(International!U$3:U$2000,_xlfn.XMATCH(100,International!U$3:U$2000,1,1)+$BR83)=""),NA(),INDEX(International!U$3:U$2000,_xlfn.XMATCH(100,International!U$3:U$2000,1,1)+$BR83)), NA())</f>
        <v>9137</v>
      </c>
      <c r="DE83">
        <f t="shared" si="81"/>
        <v>5.2198087164572158</v>
      </c>
      <c r="DF83">
        <f>IF(OR(ISNA($A83),$AC83&lt;100),NA(),IF($BR83=0,0,FLOOR((DD83-_xlfn.XLOOKUP(_xlfn.AGGREGATE(5,6,$BR$3:$BR2034),$BR$3:$BR$2000,DD$3:DD$2000,1,1))/_xlfn.XLOOKUP($BR83,$BR$3:$BR$2000,$BR$3:$BR$2000,1,1), 1)))</f>
        <v>265</v>
      </c>
      <c r="DG83">
        <f t="shared" si="119"/>
        <v>62.985648634101686</v>
      </c>
      <c r="DH83" cm="1">
        <f t="array" ref="DH83">IFERROR(IF(OR(ISNA($A83),$AC83&lt;100,INDEX(International!X$3:X$2000,_xlfn.XMATCH(100,International!X$3:X$2000,1,1)+$BR83)=""),NA(),INDEX(International!X$3:X$2000,_xlfn.XMATCH(100,International!X$3:X$2000,1,1)+$BR83)), NA())</f>
        <v>60733</v>
      </c>
      <c r="DI83">
        <f t="shared" si="82"/>
        <v>3.6771318895250937</v>
      </c>
      <c r="DJ83">
        <f>IF(OR(ISNA($A83),$AC83&lt;100),NA(),IF($BR83=0,0,FLOOR((DH83-_xlfn.XLOOKUP(_xlfn.AGGREGATE(5,6,$BR$3:$BR2034),$BR$3:$BR$2000,DH$3:DH$2000,1,1))/_xlfn.XLOOKUP($BR83,$BR$3:$BR$2000,$BR$3:$BR$2000,1,1), 1)))</f>
        <v>1782</v>
      </c>
      <c r="DK83">
        <f t="shared" si="120"/>
        <v>7.3144819139721013</v>
      </c>
      <c r="DL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82+1,DL82+1,NA())))</f>
        <v>#N/A</v>
      </c>
      <c r="DM83" t="e" cm="1">
        <f t="array" ref="DM83">IFERROR(IF(ISNA($A83),NA(),INDEX(B$3:B$2000,_xlfn.XMATCH(Configuration!$B$12,B$3:B$2000,1,1)+$DL83)-0), NA())</f>
        <v>#N/A</v>
      </c>
      <c r="DN83" t="e" cm="1">
        <f t="array" ref="DN83">IFERROR(IF(ISNA($A83),NA(),INDEX(E$3:E$2000,_xlfn.XMATCH(Configuration!$B$12,E$3:E$2000,1,1)+$DL83)-0), NA())</f>
        <v>#N/A</v>
      </c>
      <c r="DO83" t="e" cm="1">
        <f t="array" ref="DO83">IFERROR(IF(ISNA($A83),NA(),INDEX(H$3:H$2000,_xlfn.XMATCH(Configuration!$B$12,H$3:H$2000,1,1)+$DL83)-0), NA())</f>
        <v>#N/A</v>
      </c>
      <c r="DP83" t="e" cm="1">
        <f t="array" ref="DP83">IFERROR(IF(ISNA($A83),NA(),INDEX(K$3:K$2000,_xlfn.XMATCH(Configuration!$B$12,K$3:K$2000,1,1)+$DL83)-0), NA())</f>
        <v>#N/A</v>
      </c>
      <c r="DQ83" t="e" cm="1">
        <f t="array" ref="DQ83">IFERROR(IF(ISNA($A83),NA(),INDEX(N$3:N$2000,_xlfn.XMATCH(Configuration!$B$12,N$3:N$2000,1,1)+$DL83)-0), NA())</f>
        <v>#N/A</v>
      </c>
      <c r="DR83" t="e" cm="1">
        <f t="array" ref="DR83">IFERROR(IF(ISNA($A83),NA(),INDEX(Q$3:Q$2000,_xlfn.XMATCH(Configuration!$B$12,Q$3:Q$2000,1,1)+$DL83)-0), NA())</f>
        <v>#N/A</v>
      </c>
      <c r="DS83" t="e" cm="1">
        <f t="array" ref="DS83">IFERROR(IF(ISNA($A83),NA(),INDEX(T$3:T$2000,_xlfn.XMATCH(Configuration!$B$12,T$3:T$2000,1,1)+$DL83)-0), NA())</f>
        <v>#N/A</v>
      </c>
      <c r="DT83" t="e" cm="1">
        <f t="array" ref="DT83">IFERROR(IF(ISNA($A83),NA(),INDEX(W$3:W$2000,_xlfn.XMATCH(Configuration!$B$12,W$3:W$2000,1,1)+$DL83)-0), NA())</f>
        <v>#N/A</v>
      </c>
    </row>
    <row r="84" spans="1:124" x14ac:dyDescent="0.2">
      <c r="A84" s="1">
        <f>IF(OR(Daily!$A84="",Daily!$B84="*"),NA(),Daily!A84)</f>
        <v>43935</v>
      </c>
      <c r="B84">
        <f>IF(_xlfn.IFNA($A84,"")="","",Daily!C84+IF(ROW(A84)&gt;4,B83,0))</f>
        <v>103</v>
      </c>
      <c r="C84">
        <f>IF(_xlfn.IFNA($A84,"")="","",Daily!D84+IF(ROW(B84)&gt;4,C83,0))</f>
        <v>75</v>
      </c>
      <c r="D84">
        <f>IF(_xlfn.IFNA($A84,"")="","",Daily!E84+IF(ROW(C84)&gt;4,D83,0))</f>
        <v>2</v>
      </c>
      <c r="E84">
        <f>IF(_xlfn.IFNA($A84,"")="","",Daily!F84+IF(ROW(D84)&gt;4,E83,0))</f>
        <v>2870</v>
      </c>
      <c r="F84">
        <f>IF(_xlfn.IFNA($A84,"")="","",Daily!G84+IF(ROW(E84)&gt;4,F83,0))</f>
        <v>4</v>
      </c>
      <c r="G84">
        <f>IF(_xlfn.IFNA($A84,"")="","",Daily!H84+IF(ROW(F84)&gt;4,G83,0))</f>
        <v>26</v>
      </c>
      <c r="H84">
        <f>IF(_xlfn.IFNA($A84,"")="","",Daily!I84+IF(ROW(G84)&gt;4,H83,0))</f>
        <v>28</v>
      </c>
      <c r="I84">
        <f>IF(_xlfn.IFNA($A84,"")="","",Daily!J84+IF(ROW(H84)&gt;4,I83,0))</f>
        <v>6</v>
      </c>
      <c r="J84">
        <f>IF(_xlfn.IFNA($A84,"")="","",Daily!K84+IF(ROW(I84)&gt;4,J83,0))</f>
        <v>0</v>
      </c>
      <c r="K84">
        <f>IF(_xlfn.IFNA($A84,"")="","",Daily!L84+IF(ROW(J84)&gt;4,K83,0))</f>
        <v>433</v>
      </c>
      <c r="L84">
        <f>IF(_xlfn.IFNA($A84,"")="","",Daily!M84+IF(ROW(K84)&gt;4,L83,0))</f>
        <v>253</v>
      </c>
      <c r="M84">
        <f>IF(_xlfn.IFNA($A84,"")="","",Daily!N84+IF(ROW(L84)&gt;4,M83,0))</f>
        <v>4</v>
      </c>
      <c r="N84">
        <f>IF(_xlfn.IFNA($A84,"")="","",Daily!O84+IF(ROW(M84)&gt;4,N83,0))</f>
        <v>998</v>
      </c>
      <c r="O84">
        <f>IF(_xlfn.IFNA($A84,"")="","",Daily!P84+IF(ROW(N84)&gt;4,O83,0))</f>
        <v>442</v>
      </c>
      <c r="P84">
        <f>IF(_xlfn.IFNA($A84,"")="","",Daily!Q84+IF(ROW(O84)&gt;4,P83,0))</f>
        <v>5</v>
      </c>
      <c r="Q84">
        <f>IF(_xlfn.IFNA($A84,"")="","",Daily!R84+IF(ROW(P84)&gt;4,Q83,0))</f>
        <v>165</v>
      </c>
      <c r="R84">
        <f>IF(_xlfn.IFNA($A84,"")="","",Daily!S84+IF(ROW(Q84)&gt;4,R83,0))</f>
        <v>5</v>
      </c>
      <c r="S84">
        <f>IF(_xlfn.IFNA($A84,"")="","",Daily!T84+IF(ROW(R84)&gt;4,S83,0))</f>
        <v>5</v>
      </c>
      <c r="T84">
        <f>IF(_xlfn.IFNA($A84,"")="","",Daily!U84+IF(ROW(S84)&gt;4,T83,0))</f>
        <v>527</v>
      </c>
      <c r="U84">
        <f>IF(_xlfn.IFNA($A84,"")="","",Daily!V84+IF(ROW(T84)&gt;4,U83,0))</f>
        <v>296</v>
      </c>
      <c r="V84">
        <f>IF(_xlfn.IFNA($A84,"")="","",Daily!W84+IF(ROW(U84)&gt;4,V83,0))</f>
        <v>6</v>
      </c>
      <c r="W84">
        <f>IF(_xlfn.IFNA($A84,"")="","",Daily!X84+IF(ROW(V84)&gt;4,W83,0))</f>
        <v>1291</v>
      </c>
      <c r="X84">
        <f>IF(_xlfn.IFNA($A84,"")="","",Daily!Y84+IF(ROW(W84)&gt;4,X83,0))</f>
        <v>1118</v>
      </c>
      <c r="Y84">
        <f>IF(_xlfn.IFNA($A84,"")="","",Daily!Z84+IF(ROW(X84)&gt;4,Y83,0))</f>
        <v>14</v>
      </c>
      <c r="Z84">
        <f>IF(_xlfn.IFNA($A84,"")="","",Daily!C84+Daily!F84+Daily!I84+Daily!L84+Daily!O84+Daily!R84+Daily!U84+Daily!X84)</f>
        <v>49</v>
      </c>
      <c r="AA84">
        <f>IF(_xlfn.IFNA($A84,"")="","",Daily!D84+Daily!G84+Daily!J84+Daily!M84+Daily!P84+Daily!S84+Daily!V84+Daily!Y84+Daily!AA84)</f>
        <v>108</v>
      </c>
      <c r="AB84">
        <f>IF(_xlfn.IFNA($A84,"")="","",Daily!E84+Daily!H84+Daily!K84+Daily!N84+Daily!Q84+Daily!T84+Daily!W84+Daily!Z84)</f>
        <v>0</v>
      </c>
      <c r="AC84">
        <f t="shared" si="83"/>
        <v>6415</v>
      </c>
      <c r="AD84">
        <f t="shared" si="84"/>
        <v>3754</v>
      </c>
      <c r="AE84">
        <f t="shared" si="85"/>
        <v>62</v>
      </c>
      <c r="AF84" s="5">
        <f t="shared" si="86"/>
        <v>1.1951219512195121</v>
      </c>
      <c r="AG84">
        <f t="shared" si="87"/>
        <v>2599</v>
      </c>
      <c r="AH84">
        <f t="shared" si="88"/>
        <v>3545</v>
      </c>
      <c r="AI84">
        <f t="shared" si="89"/>
        <v>3750</v>
      </c>
      <c r="AJ84">
        <f t="shared" si="90"/>
        <v>36</v>
      </c>
      <c r="AK84">
        <f t="shared" si="91"/>
        <v>-241</v>
      </c>
      <c r="AL84" s="2">
        <f t="shared" si="92"/>
        <v>1.6247379454926623E-2</v>
      </c>
      <c r="AM84" s="2">
        <f t="shared" si="93"/>
        <v>0.9837526205450734</v>
      </c>
      <c r="AN84" s="2">
        <f t="shared" si="94"/>
        <v>1.6056118472330475E-2</v>
      </c>
      <c r="AO84" s="2">
        <f t="shared" si="95"/>
        <v>0.44738893219017928</v>
      </c>
      <c r="AP84" s="2">
        <f t="shared" si="96"/>
        <v>4.36477007014809E-3</v>
      </c>
      <c r="AQ84" s="2">
        <f t="shared" si="97"/>
        <v>6.7498051441932966E-2</v>
      </c>
      <c r="AR84" s="2">
        <f t="shared" si="98"/>
        <v>0.15557287607170694</v>
      </c>
      <c r="AS84" s="2">
        <f t="shared" si="99"/>
        <v>2.5720966484801246E-2</v>
      </c>
      <c r="AT84" s="2">
        <f t="shared" si="100"/>
        <v>8.2151208106001558E-2</v>
      </c>
      <c r="AU84" s="2">
        <f t="shared" si="101"/>
        <v>0.20124707716289947</v>
      </c>
      <c r="AV84" s="3">
        <f t="shared" ca="1" si="102"/>
        <v>70.857142857142861</v>
      </c>
      <c r="AW84" s="2">
        <f t="shared" si="103"/>
        <v>7.6971410618912979E-3</v>
      </c>
      <c r="AX84" s="2">
        <f t="shared" si="104"/>
        <v>0.1951219512195122</v>
      </c>
      <c r="AY84" t="e">
        <f t="shared" si="105"/>
        <v>#N/A</v>
      </c>
      <c r="AZ84">
        <f t="shared" si="106"/>
        <v>18</v>
      </c>
      <c r="BA84" s="3">
        <f>IF(_xlfn.IFNA($A84,"")="","",AC84/(Configuration!$B$1/1000000))</f>
        <v>252.91452947646889</v>
      </c>
      <c r="BB84">
        <f>IF(OR(_xlfn.IFNA($A84,"")="", ROW()&lt;=3,MAX(International!$C$3:$C$2000)&lt;$AC84),"",$A84-_xlfn.XLOOKUP($AC84,International!$C$3:$C$2000,International!$A$3:$A$2000,NA(),1,1))</f>
        <v>37</v>
      </c>
      <c r="BC84">
        <f>IF(OR(_xlfn.IFNA($A84,"")="", ROW()&lt;=3,MAX(International!$D$3:$D$2000)&lt;$BA84),"",$A84-_xlfn.XLOOKUP($BA84,International!$D$3:$D$2000,International!$A$3:$A$2000,NA(),1,1))</f>
        <v>32</v>
      </c>
      <c r="BD84">
        <f>IF(OR(_xlfn.IFNA($A84,"")="", ROW()&lt;=3,MAX(International!$F$3:$F$2000)&lt;$AC84),"",$A84-_xlfn.XLOOKUP($AC84,International!$F$3:$F$2000,International!$A$3:$A$2000,NA(),1,1))</f>
        <v>29</v>
      </c>
      <c r="BE84">
        <f>IF(OR(_xlfn.IFNA($A84,"")="", ROW()&lt;=3,MAX(International!$G$3:$G$2000)&lt;$BA84),"",$A84-_xlfn.XLOOKUP($BA84,International!$G$3:$G$2000,International!$A$3:$A$2000,NA(),1,1))</f>
        <v>22</v>
      </c>
      <c r="BF84">
        <f>IF(OR(_xlfn.IFNA($A84,"")="", ROW()&lt;=3,MAX(International!$I$3:$I$2000)&lt;$AC84),"",$A84-_xlfn.XLOOKUP($AC84,International!$I$3:$I$2000,International!$A$3:$A$2000,NA(),1,1))</f>
        <v>0</v>
      </c>
      <c r="BG84">
        <f>IF(OR(_xlfn.IFNA($A84,"")="", ROW()&lt;=3,MAX(International!$J$3:$J$2000)&lt;$BA84),"",$A84-_xlfn.XLOOKUP($BA84,International!$J$3:$J$2000,International!$A$3:$A$2000,NA(),1,1))</f>
        <v>21</v>
      </c>
      <c r="BH84">
        <f>IF(OR(_xlfn.IFNA($A84,"")="", ROW()&lt;=3,MAX(International!$L$3:$L$2000)&lt;$AC84),"",$A84-_xlfn.XLOOKUP($AC84,International!$L$3:$L$2000,International!$A$3:$A$2000,NA(),1,1))</f>
        <v>28</v>
      </c>
      <c r="BI84">
        <f>IF(OR(_xlfn.IFNA($A84,"")="", ROW()&lt;=3,MAX(International!$M$3:$M$2000)&lt;$BA84),"",$A84-_xlfn.XLOOKUP($BA84,International!$M$3:$M$2000,International!$A$3:$A$2000,NA(),1,1))</f>
        <v>19</v>
      </c>
      <c r="BJ84">
        <f>IF(OR(_xlfn.IFNA($A84,"")="", ROW()&lt;=3,MAX(International!$O$3:$O$2000)&lt;$AC84),"",$A84-_xlfn.XLOOKUP($AC84,International!$O$3:$O$2000,International!$A$3:$A$2000,NA(),1,1))</f>
        <v>18</v>
      </c>
      <c r="BK84">
        <f>IF(OR(_xlfn.IFNA($A84,"")="", ROW()&lt;=3,MAX(International!$P$3:$P$2000)&lt;$BA84),"",$A84-_xlfn.XLOOKUP($BA84,International!$P$3:$P$2000,International!$A$3:$A$2000,NA(),1,1))</f>
        <v>23</v>
      </c>
      <c r="BL84" t="str">
        <f>IF(OR(_xlfn.IFNA($A84,"")="", ROW()&lt;=3,MAX(International!$R$3:$R$2000)&lt;$AC84),"",$A84-_xlfn.XLOOKUP($AC84,International!$R$3:$R$2000,International!$A$3:$A$2000,NA(),1,1))</f>
        <v/>
      </c>
      <c r="BM84">
        <f>IF(OR(_xlfn.IFNA($A84,"")="", ROW()&lt;=3,MAX(International!$S$3:$S$2000)&lt;$BA84),"",$A84-_xlfn.XLOOKUP($BA84,International!$S$3:$S$2000,International!$A$3:$A$2000,NA(),1,1))</f>
        <v>7</v>
      </c>
      <c r="BN84">
        <f>IF(OR(_xlfn.IFNA($A84,"")="", ROW()&lt;=3,MAX(International!$U$3:$U$2000)&lt;$AC84),"",$A84-_xlfn.XLOOKUP($AC84,International!$U$3:$U$2000,International!$A$3:$A$2000,NA(),1,1))</f>
        <v>39</v>
      </c>
      <c r="BO84" t="str">
        <f>IF(OR(_xlfn.IFNA($A84,"")="", ROW()&lt;=3,MAX(International!$V$3:$V$2000)&lt;$BA84),"",$A84-_xlfn.XLOOKUP($BA84,International!$V$3:$V$2000,International!$A$3:$A$2000,NA(),1,1))</f>
        <v/>
      </c>
      <c r="BP84">
        <f>IF(OR(_xlfn.IFNA($A84,"")="", ROW()&lt;=3,MAX(International!$X$3:$X$2000)&lt;$AC84),"",$A84-_xlfn.XLOOKUP($AC84,International!$X$3:$X$2000,International!$A$3:$A$2000,NA(),1,1))</f>
        <v>22</v>
      </c>
      <c r="BQ84">
        <f>IF(OR(_xlfn.IFNA($A84,"")="", ROW()&lt;=3,MAX(International!$Y$3:$Y$2000)&lt;$BA84),"",$A84-_xlfn.XLOOKUP($BA84,International!$Y$3:$Y$2000,International!$A$3:$A$2000,NA(),1,1))</f>
        <v>17</v>
      </c>
      <c r="BR84">
        <f t="shared" si="107"/>
        <v>35</v>
      </c>
      <c r="BS84" t="e">
        <f t="shared" si="68"/>
        <v>#N/A</v>
      </c>
      <c r="BT84" t="e">
        <f t="shared" si="69"/>
        <v>#N/A</v>
      </c>
      <c r="BU84">
        <f t="shared" si="70"/>
        <v>325098</v>
      </c>
      <c r="BV84">
        <f t="shared" si="71"/>
        <v>43052</v>
      </c>
      <c r="BW84">
        <f t="shared" si="72"/>
        <v>12800</v>
      </c>
      <c r="BX84">
        <f t="shared" si="108"/>
        <v>5700</v>
      </c>
      <c r="BY84">
        <f t="shared" si="109"/>
        <v>3200</v>
      </c>
      <c r="BZ84">
        <f t="shared" si="110"/>
        <v>5170</v>
      </c>
      <c r="CA84">
        <f t="shared" si="111"/>
        <v>6135</v>
      </c>
      <c r="CB84">
        <f t="shared" si="73"/>
        <v>6415</v>
      </c>
      <c r="CC84">
        <f t="shared" si="74"/>
        <v>5.8300516359378856</v>
      </c>
      <c r="CD84">
        <f>IF(OR(ISNA($A84),$AC84&lt;100),NA(),IF($BR84=0,0,FLOOR((CB84-_xlfn.XLOOKUP(_xlfn.AGGREGATE(5,6,$BR$3:$BR2035),$BR$3:$BR$2000,CB$3:CB$2000,1,1))/_xlfn.XLOOKUP($BR84,$BR$3:$BR$2000,$BR$3:$BR$2000,1,1), 1)))</f>
        <v>180</v>
      </c>
      <c r="CE84">
        <f t="shared" si="112"/>
        <v>90.398680718254226</v>
      </c>
      <c r="CF84" cm="1">
        <f t="array" ref="CF84">IFERROR(IF(OR(ISNA($A84),$AC84&lt;100,INDEX(International!C$3:C$2000,_xlfn.XMATCH(100,International!C$3:C$2000,1,1)+$BR84)=""),NA(),INDEX(International!C$3:C$2000,_xlfn.XMATCH(100,International!C$3:C$2000,1,1)+$BR84)), NA())</f>
        <v>97689</v>
      </c>
      <c r="CG84">
        <f t="shared" si="75"/>
        <v>3.5239443879354839</v>
      </c>
      <c r="CH84">
        <f>IF(OR(ISNA($A84),$AC84&lt;100),NA(),IF($BR84=0,0,FLOOR((CF84-_xlfn.XLOOKUP(_xlfn.AGGREGATE(5,6,$BR$3:$BR2035),$BR$3:$BR$2000,CF$3:CF$2000,1,1))/_xlfn.XLOOKUP($BR84,$BR$3:$BR$2000,$BR$3:$BR$2000,1,1), 1)))</f>
        <v>2786</v>
      </c>
      <c r="CI84">
        <f t="shared" si="113"/>
        <v>12.629527037215043</v>
      </c>
      <c r="CJ84" cm="1">
        <f t="array" ref="CJ84">IFERROR(IF(OR(ISNA($A84),$AC84&lt;100,INDEX(International!F$3:F$2000,_xlfn.XMATCH(100,International!F$3:F$2000,1,1)+$BR84)=""),NA(),INDEX(International!F$3:F$2000,_xlfn.XMATCH(100,International!F$3:F$2000,1,1)+$BR84)), NA())</f>
        <v>89953</v>
      </c>
      <c r="CK84">
        <f t="shared" si="76"/>
        <v>3.5666872114282651</v>
      </c>
      <c r="CL84">
        <f>IF(OR(ISNA($A84),$AC84&lt;100),NA(),IF($BR84=0,0,FLOOR((CJ84-_xlfn.XLOOKUP(_xlfn.AGGREGATE(5,6,$BR$3:$BR2035),$BR$3:$BR$2000,CJ$3:CJ$2000,1,1))/_xlfn.XLOOKUP($BR84,$BR$3:$BR$2000,$BR$3:$BR$2000,1,1), 1)))</f>
        <v>2567</v>
      </c>
      <c r="CM84">
        <f t="shared" si="114"/>
        <v>2.0682510095938569</v>
      </c>
      <c r="CN84" cm="1">
        <f t="array" ref="CN84">IFERROR(IF(OR(ISNA($A84),$AC84&lt;100,INDEX(International!I$3:I$2000,_xlfn.XMATCH(100,International!I$3:I$2000,1,1)+$BR84)=""),NA(),INDEX(International!I$3:I$2000,_xlfn.XMATCH(100,International!I$3:I$2000,1,1)+$BR84)), NA())</f>
        <v>6511</v>
      </c>
      <c r="CO84">
        <f t="shared" si="77"/>
        <v>5.8093144965643999</v>
      </c>
      <c r="CP84">
        <f>IF(OR(ISNA($A84),$AC84&lt;100),NA(),IF($BR84=0,0,FLOOR((CN84-_xlfn.XLOOKUP(_xlfn.AGGREGATE(5,6,$BR$3:$BR2035),$BR$3:$BR$2000,CN$3:CN$2000,1,1))/_xlfn.XLOOKUP($BR84,$BR$3:$BR$2000,$BR$3:$BR$2000,1,1), 1)))</f>
        <v>178</v>
      </c>
      <c r="CQ84">
        <f t="shared" si="115"/>
        <v>23.035529243501987</v>
      </c>
      <c r="CR84" cm="1">
        <f t="array" ref="CR84">IFERROR(IF(OR(ISNA($A84),$AC84&lt;100,INDEX(International!L$3:L$2000,_xlfn.XMATCH(100,International!L$3:L$2000,1,1)+$BR84)=""),NA(),INDEX(International!L$3:L$2000,_xlfn.XMATCH(100,International!L$3:L$2000,1,1)+$BR84)), NA())</f>
        <v>396223</v>
      </c>
      <c r="CS84">
        <f t="shared" si="78"/>
        <v>2.9283564427738829</v>
      </c>
      <c r="CT84">
        <f>IF(OR(ISNA($A84),$AC84&lt;100),NA(),IF($BR84=0,0,FLOOR((CR84-_xlfn.XLOOKUP(_xlfn.AGGREGATE(5,6,$BR$3:$BR2035),$BR$3:$BR$2000,CR$3:CR$2000,1,1))/_xlfn.XLOOKUP($BR84,$BR$3:$BR$2000,$BR$3:$BR$2000,1,1), 1)))</f>
        <v>11317</v>
      </c>
      <c r="CU84">
        <f t="shared" si="116"/>
        <v>8.924527595291222</v>
      </c>
      <c r="CV84" cm="1">
        <f t="array" ref="CV84">IFERROR(IF(OR(ISNA($A84),$AC84&lt;100,INDEX(International!O$3:O$2000,_xlfn.XMATCH(100,International!O$3:O$2000,1,1)+$BR84)=""),NA(),INDEX(International!O$3:O$2000,_xlfn.XMATCH(100,International!O$3:O$2000,1,1)+$BR84)), NA())</f>
        <v>26667</v>
      </c>
      <c r="CW84">
        <f t="shared" si="79"/>
        <v>4.3430181648128006</v>
      </c>
      <c r="CX84">
        <f>IF(OR(ISNA($A84),$AC84&lt;100),NA(),IF($BR84=0,0,FLOOR((CV84-_xlfn.XLOOKUP(_xlfn.AGGREGATE(5,6,$BR$3:$BR2035),$BR$3:$BR$2000,CV$3:CV$2000,1,1))/_xlfn.XLOOKUP($BR84,$BR$3:$BR$2000,$BR$3:$BR$2000,1,1), 1)))</f>
        <v>758</v>
      </c>
      <c r="CY84">
        <f t="shared" si="117"/>
        <v>10.625998358712735</v>
      </c>
      <c r="CZ84" cm="1">
        <f t="array" ref="CZ84">IFERROR(IF(OR(ISNA($A84),$AC84&lt;100,INDEX(International!R$3:R$2000,_xlfn.XMATCH(100,International!R$3:R$2000,1,1)+$BR84)=""),NA(),INDEX(International!R$3:R$2000,_xlfn.XMATCH(100,International!R$3:R$2000,1,1)+$BR84)), NA())</f>
        <v>1189</v>
      </c>
      <c r="DA84">
        <f t="shared" si="80"/>
        <v>9.7993188807821774</v>
      </c>
      <c r="DB84">
        <f>IF(OR(ISNA($A84),$AC84&lt;100),NA(),IF($BR84=0,0,FLOOR((CZ84-_xlfn.XLOOKUP(_xlfn.AGGREGATE(5,6,$BR$3:$BR2035),$BR$3:$BR$2000,CZ$3:CZ$2000,1,1))/_xlfn.XLOOKUP($BR84,$BR$3:$BR$2000,$BR$3:$BR$2000,1,1), 1)))</f>
        <v>31</v>
      </c>
      <c r="DC84">
        <f t="shared" si="118"/>
        <v>10.638356450568814</v>
      </c>
      <c r="DD84" cm="1">
        <f t="array" ref="DD84">IFERROR(IF(OR(ISNA($A84),$AC84&lt;100,INDEX(International!U$3:U$2000,_xlfn.XMATCH(100,International!U$3:U$2000,1,1)+$BR84)=""),NA(),INDEX(International!U$3:U$2000,_xlfn.XMATCH(100,International!U$3:U$2000,1,1)+$BR84)), NA())</f>
        <v>9241</v>
      </c>
      <c r="DE84">
        <f t="shared" si="81"/>
        <v>5.35989630650527</v>
      </c>
      <c r="DF84">
        <f>IF(OR(ISNA($A84),$AC84&lt;100),NA(),IF($BR84=0,0,FLOOR((DD84-_xlfn.XLOOKUP(_xlfn.AGGREGATE(5,6,$BR$3:$BR2035),$BR$3:$BR$2000,DD$3:DD$2000,1,1))/_xlfn.XLOOKUP($BR84,$BR$3:$BR$2000,$BR$3:$BR$2000,1,1), 1)))</f>
        <v>261</v>
      </c>
      <c r="DG84">
        <f t="shared" si="119"/>
        <v>61.242898576540995</v>
      </c>
      <c r="DH84" cm="1">
        <f t="array" ref="DH84">IFERROR(IF(OR(ISNA($A84),$AC84&lt;100,INDEX(International!X$3:X$2000,_xlfn.XMATCH(100,International!X$3:X$2000,1,1)+$BR84)=""),NA(),INDEX(International!X$3:X$2000,_xlfn.XMATCH(100,International!X$3:X$2000,1,1)+$BR84)), NA())</f>
        <v>65077</v>
      </c>
      <c r="DI84">
        <f t="shared" si="82"/>
        <v>3.7449160349975323</v>
      </c>
      <c r="DJ84">
        <f>IF(OR(ISNA($A84),$AC84&lt;100),NA(),IF($BR84=0,0,FLOOR((DH84-_xlfn.XLOOKUP(_xlfn.AGGREGATE(5,6,$BR$3:$BR2035),$BR$3:$BR$2000,DH$3:DH$2000,1,1))/_xlfn.XLOOKUP($BR84,$BR$3:$BR$2000,$BR$3:$BR$2000,1,1), 1)))</f>
        <v>1856</v>
      </c>
      <c r="DK84">
        <f t="shared" si="120"/>
        <v>10.033400154283722</v>
      </c>
      <c r="DL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83+1,DL83+1,NA())))</f>
        <v>#N/A</v>
      </c>
      <c r="DM84" t="e" cm="1">
        <f t="array" ref="DM84">IFERROR(IF(ISNA($A84),NA(),INDEX(B$3:B$2000,_xlfn.XMATCH(Configuration!$B$12,B$3:B$2000,1,1)+$DL84)-0), NA())</f>
        <v>#N/A</v>
      </c>
      <c r="DN84" t="e" cm="1">
        <f t="array" ref="DN84">IFERROR(IF(ISNA($A84),NA(),INDEX(E$3:E$2000,_xlfn.XMATCH(Configuration!$B$12,E$3:E$2000,1,1)+$DL84)-0), NA())</f>
        <v>#N/A</v>
      </c>
      <c r="DO84" t="e" cm="1">
        <f t="array" ref="DO84">IFERROR(IF(ISNA($A84),NA(),INDEX(H$3:H$2000,_xlfn.XMATCH(Configuration!$B$12,H$3:H$2000,1,1)+$DL84)-0), NA())</f>
        <v>#N/A</v>
      </c>
      <c r="DP84" t="e" cm="1">
        <f t="array" ref="DP84">IFERROR(IF(ISNA($A84),NA(),INDEX(K$3:K$2000,_xlfn.XMATCH(Configuration!$B$12,K$3:K$2000,1,1)+$DL84)-0), NA())</f>
        <v>#N/A</v>
      </c>
      <c r="DQ84" t="e" cm="1">
        <f t="array" ref="DQ84">IFERROR(IF(ISNA($A84),NA(),INDEX(N$3:N$2000,_xlfn.XMATCH(Configuration!$B$12,N$3:N$2000,1,1)+$DL84)-0), NA())</f>
        <v>#N/A</v>
      </c>
      <c r="DR84" t="e" cm="1">
        <f t="array" ref="DR84">IFERROR(IF(ISNA($A84),NA(),INDEX(Q$3:Q$2000,_xlfn.XMATCH(Configuration!$B$12,Q$3:Q$2000,1,1)+$DL84)-0), NA())</f>
        <v>#N/A</v>
      </c>
      <c r="DS84" t="e" cm="1">
        <f t="array" ref="DS84">IFERROR(IF(ISNA($A84),NA(),INDEX(T$3:T$2000,_xlfn.XMATCH(Configuration!$B$12,T$3:T$2000,1,1)+$DL84)-0), NA())</f>
        <v>#N/A</v>
      </c>
      <c r="DT84" t="e" cm="1">
        <f t="array" ref="DT84">IFERROR(IF(ISNA($A84),NA(),INDEX(W$3:W$2000,_xlfn.XMATCH(Configuration!$B$12,W$3:W$2000,1,1)+$DL84)-0), NA())</f>
        <v>#N/A</v>
      </c>
    </row>
    <row r="85" spans="1:124" x14ac:dyDescent="0.2">
      <c r="A85" s="1">
        <f>IF(OR(Daily!$A85="",Daily!$B85="*"),NA(),Daily!A85)</f>
        <v>43936</v>
      </c>
      <c r="B85">
        <f>IF(_xlfn.IFNA($A85,"")="","",Daily!C85+IF(ROW(A85)&gt;4,B84,0))</f>
        <v>103</v>
      </c>
      <c r="C85">
        <f>IF(_xlfn.IFNA($A85,"")="","",Daily!D85+IF(ROW(B85)&gt;4,C84,0))</f>
        <v>75</v>
      </c>
      <c r="D85">
        <f>IF(_xlfn.IFNA($A85,"")="","",Daily!E85+IF(ROW(C85)&gt;4,D84,0))</f>
        <v>3</v>
      </c>
      <c r="E85">
        <f>IF(_xlfn.IFNA($A85,"")="","",Daily!F85+IF(ROW(D85)&gt;4,E84,0))</f>
        <v>2886</v>
      </c>
      <c r="F85">
        <f>IF(_xlfn.IFNA($A85,"")="","",Daily!G85+IF(ROW(E85)&gt;4,F84,0))</f>
        <v>4</v>
      </c>
      <c r="G85">
        <f>IF(_xlfn.IFNA($A85,"")="","",Daily!H85+IF(ROW(F85)&gt;4,G84,0))</f>
        <v>26</v>
      </c>
      <c r="H85">
        <f>IF(_xlfn.IFNA($A85,"")="","",Daily!I85+IF(ROW(G85)&gt;4,H84,0))</f>
        <v>28</v>
      </c>
      <c r="I85">
        <f>IF(_xlfn.IFNA($A85,"")="","",Daily!J85+IF(ROW(H85)&gt;4,I84,0))</f>
        <v>6</v>
      </c>
      <c r="J85">
        <f>IF(_xlfn.IFNA($A85,"")="","",Daily!K85+IF(ROW(I85)&gt;4,J84,0))</f>
        <v>0</v>
      </c>
      <c r="K85">
        <f>IF(_xlfn.IFNA($A85,"")="","",Daily!L85+IF(ROW(J85)&gt;4,K84,0))</f>
        <v>433</v>
      </c>
      <c r="L85">
        <f>IF(_xlfn.IFNA($A85,"")="","",Daily!M85+IF(ROW(K85)&gt;4,L84,0))</f>
        <v>276</v>
      </c>
      <c r="M85">
        <f>IF(_xlfn.IFNA($A85,"")="","",Daily!N85+IF(ROW(L85)&gt;4,M84,0))</f>
        <v>4</v>
      </c>
      <c r="N85">
        <f>IF(_xlfn.IFNA($A85,"")="","",Daily!O85+IF(ROW(M85)&gt;4,N84,0))</f>
        <v>999</v>
      </c>
      <c r="O85">
        <f>IF(_xlfn.IFNA($A85,"")="","",Daily!P85+IF(ROW(N85)&gt;4,O84,0))</f>
        <v>442</v>
      </c>
      <c r="P85">
        <f>IF(_xlfn.IFNA($A85,"")="","",Daily!Q85+IF(ROW(O85)&gt;4,P84,0))</f>
        <v>5</v>
      </c>
      <c r="Q85">
        <f>IF(_xlfn.IFNA($A85,"")="","",Daily!R85+IF(ROW(P85)&gt;4,Q84,0))</f>
        <v>169</v>
      </c>
      <c r="R85">
        <f>IF(_xlfn.IFNA($A85,"")="","",Daily!S85+IF(ROW(Q85)&gt;4,R84,0))</f>
        <v>5</v>
      </c>
      <c r="S85">
        <f>IF(_xlfn.IFNA($A85,"")="","",Daily!T85+IF(ROW(R85)&gt;4,S84,0))</f>
        <v>6</v>
      </c>
      <c r="T85">
        <f>IF(_xlfn.IFNA($A85,"")="","",Daily!U85+IF(ROW(S85)&gt;4,T84,0))</f>
        <v>532</v>
      </c>
      <c r="U85">
        <f>IF(_xlfn.IFNA($A85,"")="","",Daily!V85+IF(ROW(T85)&gt;4,U84,0))</f>
        <v>338</v>
      </c>
      <c r="V85">
        <f>IF(_xlfn.IFNA($A85,"")="","",Daily!W85+IF(ROW(U85)&gt;4,V84,0))</f>
        <v>6</v>
      </c>
      <c r="W85">
        <f>IF(_xlfn.IFNA($A85,"")="","",Daily!X85+IF(ROW(V85)&gt;4,W84,0))</f>
        <v>1299</v>
      </c>
      <c r="X85">
        <f>IF(_xlfn.IFNA($A85,"")="","",Daily!Y85+IF(ROW(W85)&gt;4,X84,0))</f>
        <v>1137</v>
      </c>
      <c r="Y85">
        <f>IF(_xlfn.IFNA($A85,"")="","",Daily!Z85+IF(ROW(X85)&gt;4,Y84,0))</f>
        <v>14</v>
      </c>
      <c r="Z85">
        <f>IF(_xlfn.IFNA($A85,"")="","",Daily!C85+Daily!F85+Daily!I85+Daily!L85+Daily!O85+Daily!R85+Daily!U85+Daily!X85)</f>
        <v>34</v>
      </c>
      <c r="AA85">
        <f>IF(_xlfn.IFNA($A85,"")="","",Daily!D85+Daily!G85+Daily!J85+Daily!M85+Daily!P85+Daily!S85+Daily!V85+Daily!Y85+Daily!AA85)</f>
        <v>84</v>
      </c>
      <c r="AB85">
        <f>IF(_xlfn.IFNA($A85,"")="","",Daily!E85+Daily!H85+Daily!K85+Daily!N85+Daily!Q85+Daily!T85+Daily!W85+Daily!Z85)</f>
        <v>2</v>
      </c>
      <c r="AC85">
        <f t="shared" si="83"/>
        <v>6449</v>
      </c>
      <c r="AD85">
        <f t="shared" si="84"/>
        <v>3838</v>
      </c>
      <c r="AE85">
        <f t="shared" si="85"/>
        <v>64</v>
      </c>
      <c r="AF85" s="5">
        <f t="shared" si="86"/>
        <v>0.69387755102040816</v>
      </c>
      <c r="AG85">
        <f t="shared" si="87"/>
        <v>2547</v>
      </c>
      <c r="AH85">
        <f t="shared" si="88"/>
        <v>3563</v>
      </c>
      <c r="AI85">
        <f t="shared" si="89"/>
        <v>3834</v>
      </c>
      <c r="AJ85">
        <f t="shared" si="90"/>
        <v>38</v>
      </c>
      <c r="AK85">
        <f t="shared" si="91"/>
        <v>-309</v>
      </c>
      <c r="AL85" s="2">
        <f t="shared" si="92"/>
        <v>1.6401845207585853E-2</v>
      </c>
      <c r="AM85" s="2">
        <f t="shared" si="93"/>
        <v>0.98359815479241419</v>
      </c>
      <c r="AN85" s="2">
        <f t="shared" si="94"/>
        <v>1.5971468444720111E-2</v>
      </c>
      <c r="AO85" s="2">
        <f t="shared" si="95"/>
        <v>0.4475112420530315</v>
      </c>
      <c r="AP85" s="2">
        <f t="shared" si="96"/>
        <v>4.3417584121569234E-3</v>
      </c>
      <c r="AQ85" s="2">
        <f t="shared" si="97"/>
        <v>6.714219258799814E-2</v>
      </c>
      <c r="AR85" s="2">
        <f t="shared" si="98"/>
        <v>0.15490773763374166</v>
      </c>
      <c r="AS85" s="2">
        <f t="shared" si="99"/>
        <v>2.6205613273375717E-2</v>
      </c>
      <c r="AT85" s="2">
        <f t="shared" si="100"/>
        <v>8.2493409830981551E-2</v>
      </c>
      <c r="AU85" s="2">
        <f t="shared" si="101"/>
        <v>0.20142657776399442</v>
      </c>
      <c r="AV85" s="3">
        <f t="shared" ca="1" si="102"/>
        <v>60.714285714285715</v>
      </c>
      <c r="AW85" s="2">
        <f t="shared" si="103"/>
        <v>5.3000779423226811E-3</v>
      </c>
      <c r="AX85" s="2">
        <f t="shared" si="104"/>
        <v>-0.30612244897959184</v>
      </c>
      <c r="AY85" t="e">
        <f t="shared" si="105"/>
        <v>#N/A</v>
      </c>
      <c r="AZ85">
        <f t="shared" si="106"/>
        <v>19</v>
      </c>
      <c r="BA85" s="3">
        <f>IF(_xlfn.IFNA($A85,"")="","",AC85/(Configuration!$B$1/1000000))</f>
        <v>254.25499619544004</v>
      </c>
      <c r="BB85">
        <f>IF(OR(_xlfn.IFNA($A85,"")="", ROW()&lt;=3,MAX(International!$C$3:$C$2000)&lt;$AC85),"",$A85-_xlfn.XLOOKUP($AC85,International!$C$3:$C$2000,International!$A$3:$A$2000,NA(),1,1))</f>
        <v>38</v>
      </c>
      <c r="BC85">
        <f>IF(OR(_xlfn.IFNA($A85,"")="", ROW()&lt;=3,MAX(International!$D$3:$D$2000)&lt;$BA85),"",$A85-_xlfn.XLOOKUP($BA85,International!$D$3:$D$2000,International!$A$3:$A$2000,NA(),1,1))</f>
        <v>33</v>
      </c>
      <c r="BD85">
        <f>IF(OR(_xlfn.IFNA($A85,"")="", ROW()&lt;=3,MAX(International!$F$3:$F$2000)&lt;$AC85),"",$A85-_xlfn.XLOOKUP($AC85,International!$F$3:$F$2000,International!$A$3:$A$2000,NA(),1,1))</f>
        <v>30</v>
      </c>
      <c r="BE85">
        <f>IF(OR(_xlfn.IFNA($A85,"")="", ROW()&lt;=3,MAX(International!$G$3:$G$2000)&lt;$BA85),"",$A85-_xlfn.XLOOKUP($BA85,International!$G$3:$G$2000,International!$A$3:$A$2000,NA(),1,1))</f>
        <v>23</v>
      </c>
      <c r="BF85">
        <f>IF(OR(_xlfn.IFNA($A85,"")="", ROW()&lt;=3,MAX(International!$I$3:$I$2000)&lt;$AC85),"",$A85-_xlfn.XLOOKUP($AC85,International!$I$3:$I$2000,International!$A$3:$A$2000,NA(),1,1))</f>
        <v>1</v>
      </c>
      <c r="BG85">
        <f>IF(OR(_xlfn.IFNA($A85,"")="", ROW()&lt;=3,MAX(International!$J$3:$J$2000)&lt;$BA85),"",$A85-_xlfn.XLOOKUP($BA85,International!$J$3:$J$2000,International!$A$3:$A$2000,NA(),1,1))</f>
        <v>22</v>
      </c>
      <c r="BH85">
        <f>IF(OR(_xlfn.IFNA($A85,"")="", ROW()&lt;=3,MAX(International!$L$3:$L$2000)&lt;$AC85),"",$A85-_xlfn.XLOOKUP($AC85,International!$L$3:$L$2000,International!$A$3:$A$2000,NA(),1,1))</f>
        <v>28</v>
      </c>
      <c r="BI85">
        <f>IF(OR(_xlfn.IFNA($A85,"")="", ROW()&lt;=3,MAX(International!$M$3:$M$2000)&lt;$BA85),"",$A85-_xlfn.XLOOKUP($BA85,International!$M$3:$M$2000,International!$A$3:$A$2000,NA(),1,1))</f>
        <v>20</v>
      </c>
      <c r="BJ85">
        <f>IF(OR(_xlfn.IFNA($A85,"")="", ROW()&lt;=3,MAX(International!$O$3:$O$2000)&lt;$AC85),"",$A85-_xlfn.XLOOKUP($AC85,International!$O$3:$O$2000,International!$A$3:$A$2000,NA(),1,1))</f>
        <v>19</v>
      </c>
      <c r="BK85">
        <f>IF(OR(_xlfn.IFNA($A85,"")="", ROW()&lt;=3,MAX(International!$P$3:$P$2000)&lt;$BA85),"",$A85-_xlfn.XLOOKUP($BA85,International!$P$3:$P$2000,International!$A$3:$A$2000,NA(),1,1))</f>
        <v>24</v>
      </c>
      <c r="BL85" t="str">
        <f>IF(OR(_xlfn.IFNA($A85,"")="", ROW()&lt;=3,MAX(International!$R$3:$R$2000)&lt;$AC85),"",$A85-_xlfn.XLOOKUP($AC85,International!$R$3:$R$2000,International!$A$3:$A$2000,NA(),1,1))</f>
        <v/>
      </c>
      <c r="BM85">
        <f>IF(OR(_xlfn.IFNA($A85,"")="", ROW()&lt;=3,MAX(International!$S$3:$S$2000)&lt;$BA85),"",$A85-_xlfn.XLOOKUP($BA85,International!$S$3:$S$2000,International!$A$3:$A$2000,NA(),1,1))</f>
        <v>8</v>
      </c>
      <c r="BN85">
        <f>IF(OR(_xlfn.IFNA($A85,"")="", ROW()&lt;=3,MAX(International!$U$3:$U$2000)&lt;$AC85),"",$A85-_xlfn.XLOOKUP($AC85,International!$U$3:$U$2000,International!$A$3:$A$2000,NA(),1,1))</f>
        <v>40</v>
      </c>
      <c r="BO85" t="str">
        <f>IF(OR(_xlfn.IFNA($A85,"")="", ROW()&lt;=3,MAX(International!$V$3:$V$2000)&lt;$BA85),"",$A85-_xlfn.XLOOKUP($BA85,International!$V$3:$V$2000,International!$A$3:$A$2000,NA(),1,1))</f>
        <v/>
      </c>
      <c r="BP85">
        <f>IF(OR(_xlfn.IFNA($A85,"")="", ROW()&lt;=3,MAX(International!$X$3:$X$2000)&lt;$AC85),"",$A85-_xlfn.XLOOKUP($AC85,International!$X$3:$X$2000,International!$A$3:$A$2000,NA(),1,1))</f>
        <v>23</v>
      </c>
      <c r="BQ85">
        <f>IF(OR(_xlfn.IFNA($A85,"")="", ROW()&lt;=3,MAX(International!$Y$3:$Y$2000)&lt;$BA85),"",$A85-_xlfn.XLOOKUP($BA85,International!$Y$3:$Y$2000,International!$A$3:$A$2000,NA(),1,1))</f>
        <v>18</v>
      </c>
      <c r="BR85">
        <f t="shared" si="107"/>
        <v>36</v>
      </c>
      <c r="BS85" t="e">
        <f t="shared" si="68"/>
        <v>#N/A</v>
      </c>
      <c r="BT85" t="e">
        <f t="shared" si="69"/>
        <v>#N/A</v>
      </c>
      <c r="BU85">
        <f t="shared" si="70"/>
        <v>409600</v>
      </c>
      <c r="BV85">
        <f t="shared" si="71"/>
        <v>51200</v>
      </c>
      <c r="BW85">
        <f t="shared" si="72"/>
        <v>14702</v>
      </c>
      <c r="BX85">
        <f t="shared" si="108"/>
        <v>6400</v>
      </c>
      <c r="BY85">
        <f t="shared" si="109"/>
        <v>3532</v>
      </c>
      <c r="BZ85">
        <f t="shared" si="110"/>
        <v>5788</v>
      </c>
      <c r="CA85">
        <f t="shared" si="111"/>
        <v>6307</v>
      </c>
      <c r="CB85">
        <f t="shared" si="73"/>
        <v>6449</v>
      </c>
      <c r="CC85">
        <f t="shared" si="74"/>
        <v>5.9890165783652725</v>
      </c>
      <c r="CD85">
        <f>IF(OR(ISNA($A85),$AC85&lt;100),NA(),IF($BR85=0,0,FLOOR((CB85-_xlfn.XLOOKUP(_xlfn.AGGREGATE(5,6,$BR$3:$BR2036),$BR$3:$BR$2000,CB$3:CB$2000,1,1))/_xlfn.XLOOKUP($BR85,$BR$3:$BR$2000,$BR$3:$BR$2000,1,1), 1)))</f>
        <v>176</v>
      </c>
      <c r="CE85">
        <f t="shared" si="112"/>
        <v>131.12683188059171</v>
      </c>
      <c r="CF85" cm="1">
        <f t="array" ref="CF85">IFERROR(IF(OR(ISNA($A85),$AC85&lt;100,INDEX(International!C$3:C$2000,_xlfn.XMATCH(100,International!C$3:C$2000,1,1)+$BR85)=""),NA(),INDEX(International!C$3:C$2000,_xlfn.XMATCH(100,International!C$3:C$2000,1,1)+$BR85)), NA())</f>
        <v>101739</v>
      </c>
      <c r="CG85">
        <f t="shared" si="75"/>
        <v>3.6033665880395715</v>
      </c>
      <c r="CH85">
        <f>IF(OR(ISNA($A85),$AC85&lt;100),NA(),IF($BR85=0,0,FLOOR((CF85-_xlfn.XLOOKUP(_xlfn.AGGREGATE(5,6,$BR$3:$BR2036),$BR$3:$BR$2000,CF$3:CF$2000,1,1))/_xlfn.XLOOKUP($BR85,$BR$3:$BR$2000,$BR$3:$BR$2000,1,1), 1)))</f>
        <v>2821</v>
      </c>
      <c r="CI85">
        <f t="shared" si="113"/>
        <v>17.063450688140712</v>
      </c>
      <c r="CJ85" cm="1">
        <f t="array" ref="CJ85">IFERROR(IF(OR(ISNA($A85),$AC85&lt;100,INDEX(International!F$3:F$2000,_xlfn.XMATCH(100,International!F$3:F$2000,1,1)+$BR85)=""),NA(),INDEX(International!F$3:F$2000,_xlfn.XMATCH(100,International!F$3:F$2000,1,1)+$BR85)), NA())</f>
        <v>92839</v>
      </c>
      <c r="CK85">
        <f t="shared" si="76"/>
        <v>3.6516388574790546</v>
      </c>
      <c r="CL85">
        <f>IF(OR(ISNA($A85),$AC85&lt;100),NA(),IF($BR85=0,0,FLOOR((CJ85-_xlfn.XLOOKUP(_xlfn.AGGREGATE(5,6,$BR$3:$BR2036),$BR$3:$BR$2000,CJ$3:CJ$2000,1,1))/_xlfn.XLOOKUP($BR85,$BR$3:$BR$2000,$BR$3:$BR$2000,1,1), 1)))</f>
        <v>2576</v>
      </c>
      <c r="CM85">
        <f t="shared" si="114"/>
        <v>21.949277699120746</v>
      </c>
      <c r="CN85" cm="1">
        <f t="array" ref="CN85">IFERROR(IF(OR(ISNA($A85),$AC85&lt;100,INDEX(International!I$3:I$2000,_xlfn.XMATCH(100,International!I$3:I$2000,1,1)+$BR85)=""),NA(),INDEX(International!I$3:I$2000,_xlfn.XMATCH(100,International!I$3:I$2000,1,1)+$BR85)), NA())</f>
        <v>6681</v>
      </c>
      <c r="CO85">
        <f t="shared" si="77"/>
        <v>5.9386418007525457</v>
      </c>
      <c r="CP85">
        <f>IF(OR(ISNA($A85),$AC85&lt;100),NA(),IF($BR85=0,0,FLOOR((CN85-_xlfn.XLOOKUP(_xlfn.AGGREGATE(5,6,$BR$3:$BR2036),$BR$3:$BR$2000,CN$3:CN$2000,1,1))/_xlfn.XLOOKUP($BR85,$BR$3:$BR$2000,$BR$3:$BR$2000,1,1), 1)))</f>
        <v>178</v>
      </c>
      <c r="CQ85">
        <f t="shared" si="115"/>
        <v>26.892621821622768</v>
      </c>
      <c r="CR85" cm="1">
        <f t="array" ref="CR85">IFERROR(IF(OR(ISNA($A85),$AC85&lt;100,INDEX(International!L$3:L$2000,_xlfn.XMATCH(100,International!L$3:L$2000,1,1)+$BR85)=""),NA(),INDEX(International!L$3:L$2000,_xlfn.XMATCH(100,International!L$3:L$2000,1,1)+$BR85)), NA())</f>
        <v>429052</v>
      </c>
      <c r="CS85">
        <f t="shared" si="78"/>
        <v>2.9833586281940154</v>
      </c>
      <c r="CT85">
        <f>IF(OR(ISNA($A85),$AC85&lt;100),NA(),IF($BR85=0,0,FLOOR((CR85-_xlfn.XLOOKUP(_xlfn.AGGREGATE(5,6,$BR$3:$BR2036),$BR$3:$BR$2000,CR$3:CR$2000,1,1))/_xlfn.XLOOKUP($BR85,$BR$3:$BR$2000,$BR$3:$BR$2000,1,1), 1)))</f>
        <v>11914</v>
      </c>
      <c r="CU85">
        <f t="shared" si="116"/>
        <v>8.7077763621716713</v>
      </c>
      <c r="CV85" cm="1">
        <f t="array" ref="CV85">IFERROR(IF(OR(ISNA($A85),$AC85&lt;100,INDEX(International!O$3:O$2000,_xlfn.XMATCH(100,International!O$3:O$2000,1,1)+$BR85)=""),NA(),INDEX(International!O$3:O$2000,_xlfn.XMATCH(100,International!O$3:O$2000,1,1)+$BR85)), NA())</f>
        <v>28018</v>
      </c>
      <c r="CW85">
        <f t="shared" si="79"/>
        <v>4.4279298155831324</v>
      </c>
      <c r="CX85">
        <f>IF(OR(ISNA($A85),$AC85&lt;100),NA(),IF($BR85=0,0,FLOOR((CV85-_xlfn.XLOOKUP(_xlfn.AGGREGATE(5,6,$BR$3:$BR2036),$BR$3:$BR$2000,CV$3:CV$2000,1,1))/_xlfn.XLOOKUP($BR85,$BR$3:$BR$2000,$BR$3:$BR$2000,1,1), 1)))</f>
        <v>775</v>
      </c>
      <c r="CY85">
        <f t="shared" si="117"/>
        <v>14.025551692983539</v>
      </c>
      <c r="CZ85" cm="1">
        <f t="array" ref="CZ85">IFERROR(IF(OR(ISNA($A85),$AC85&lt;100,INDEX(International!R$3:R$2000,_xlfn.XMATCH(100,International!R$3:R$2000,1,1)+$BR85)=""),NA(),INDEX(International!R$3:R$2000,_xlfn.XMATCH(100,International!R$3:R$2000,1,1)+$BR85)), NA())</f>
        <v>1309</v>
      </c>
      <c r="DA85">
        <f t="shared" si="80"/>
        <v>9.7024757580855265</v>
      </c>
      <c r="DB85">
        <f>IF(OR(ISNA($A85),$AC85&lt;100),NA(),IF($BR85=0,0,FLOOR((CZ85-_xlfn.XLOOKUP(_xlfn.AGGREGATE(5,6,$BR$3:$BR2036),$BR$3:$BR$2000,CZ$3:CZ$2000,1,1))/_xlfn.XLOOKUP($BR85,$BR$3:$BR$2000,$BR$3:$BR$2000,1,1), 1)))</f>
        <v>33</v>
      </c>
      <c r="DC85">
        <f t="shared" si="118"/>
        <v>7.2089538679087024</v>
      </c>
      <c r="DD85" cm="1">
        <f t="array" ref="DD85">IFERROR(IF(OR(ISNA($A85),$AC85&lt;100,INDEX(International!U$3:U$2000,_xlfn.XMATCH(100,International!U$3:U$2000,1,1)+$BR85)=""),NA(),INDEX(International!U$3:U$2000,_xlfn.XMATCH(100,International!U$3:U$2000,1,1)+$BR85)), NA())</f>
        <v>9332</v>
      </c>
      <c r="DE85">
        <f t="shared" si="81"/>
        <v>5.5011263231959093</v>
      </c>
      <c r="DF85">
        <f>IF(OR(ISNA($A85),$AC85&lt;100),NA(),IF($BR85=0,0,FLOOR((DD85-_xlfn.XLOOKUP(_xlfn.AGGREGATE(5,6,$BR$3:$BR2036),$BR$3:$BR$2000,DD$3:DD$2000,1,1))/_xlfn.XLOOKUP($BR85,$BR$3:$BR$2000,$BR$3:$BR$2000,1,1), 1)))</f>
        <v>256</v>
      </c>
      <c r="DG85">
        <f t="shared" si="119"/>
        <v>70.73472290011695</v>
      </c>
      <c r="DH85" cm="1">
        <f t="array" ref="DH85">IFERROR(IF(OR(ISNA($A85),$AC85&lt;100,INDEX(International!X$3:X$2000,_xlfn.XMATCH(100,International!X$3:X$2000,1,1)+$BR85)=""),NA(),INDEX(International!X$3:X$2000,_xlfn.XMATCH(100,International!X$3:X$2000,1,1)+$BR85)), NA())</f>
        <v>73758</v>
      </c>
      <c r="DI85">
        <f t="shared" si="82"/>
        <v>3.7788706796975831</v>
      </c>
      <c r="DJ85">
        <f>IF(OR(ISNA($A85),$AC85&lt;100),NA(),IF($BR85=0,0,FLOOR((DH85-_xlfn.XLOOKUP(_xlfn.AGGREGATE(5,6,$BR$3:$BR2036),$BR$3:$BR$2000,DH$3:DH$2000,1,1))/_xlfn.XLOOKUP($BR85,$BR$3:$BR$2000,$BR$3:$BR$2000,1,1), 1)))</f>
        <v>2045</v>
      </c>
      <c r="DK85">
        <f t="shared" si="120"/>
        <v>5.5355111252155593</v>
      </c>
      <c r="DL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84+1,DL84+1,NA())))</f>
        <v>#N/A</v>
      </c>
      <c r="DM85" t="e" cm="1">
        <f t="array" ref="DM85">IFERROR(IF(ISNA($A85),NA(),INDEX(B$3:B$2000,_xlfn.XMATCH(Configuration!$B$12,B$3:B$2000,1,1)+$DL85)-0), NA())</f>
        <v>#N/A</v>
      </c>
      <c r="DN85" t="e" cm="1">
        <f t="array" ref="DN85">IFERROR(IF(ISNA($A85),NA(),INDEX(E$3:E$2000,_xlfn.XMATCH(Configuration!$B$12,E$3:E$2000,1,1)+$DL85)-0), NA())</f>
        <v>#N/A</v>
      </c>
      <c r="DO85" t="e" cm="1">
        <f t="array" ref="DO85">IFERROR(IF(ISNA($A85),NA(),INDEX(H$3:H$2000,_xlfn.XMATCH(Configuration!$B$12,H$3:H$2000,1,1)+$DL85)-0), NA())</f>
        <v>#N/A</v>
      </c>
      <c r="DP85" t="e" cm="1">
        <f t="array" ref="DP85">IFERROR(IF(ISNA($A85),NA(),INDEX(K$3:K$2000,_xlfn.XMATCH(Configuration!$B$12,K$3:K$2000,1,1)+$DL85)-0), NA())</f>
        <v>#N/A</v>
      </c>
      <c r="DQ85" t="e" cm="1">
        <f t="array" ref="DQ85">IFERROR(IF(ISNA($A85),NA(),INDEX(N$3:N$2000,_xlfn.XMATCH(Configuration!$B$12,N$3:N$2000,1,1)+$DL85)-0), NA())</f>
        <v>#N/A</v>
      </c>
      <c r="DR85" t="e" cm="1">
        <f t="array" ref="DR85">IFERROR(IF(ISNA($A85),NA(),INDEX(Q$3:Q$2000,_xlfn.XMATCH(Configuration!$B$12,Q$3:Q$2000,1,1)+$DL85)-0), NA())</f>
        <v>#N/A</v>
      </c>
      <c r="DS85" t="e" cm="1">
        <f t="array" ref="DS85">IFERROR(IF(ISNA($A85),NA(),INDEX(T$3:T$2000,_xlfn.XMATCH(Configuration!$B$12,T$3:T$2000,1,1)+$DL85)-0), NA())</f>
        <v>#N/A</v>
      </c>
      <c r="DT85" t="e" cm="1">
        <f t="array" ref="DT85">IFERROR(IF(ISNA($A85),NA(),INDEX(W$3:W$2000,_xlfn.XMATCH(Configuration!$B$12,W$3:W$2000,1,1)+$DL85)-0), NA())</f>
        <v>#N/A</v>
      </c>
    </row>
    <row r="86" spans="1:124" x14ac:dyDescent="0.2">
      <c r="A86" s="1">
        <f>IF(OR(Daily!$A86="",Daily!$B86="*"),NA(),Daily!A86)</f>
        <v>43937</v>
      </c>
      <c r="B86">
        <f>IF(_xlfn.IFNA($A86,"")="","",Daily!C86+IF(ROW(A86)&gt;4,B85,0))</f>
        <v>103</v>
      </c>
      <c r="C86">
        <f>IF(_xlfn.IFNA($A86,"")="","",Daily!D86+IF(ROW(B86)&gt;4,C85,0))</f>
        <v>79</v>
      </c>
      <c r="D86">
        <f>IF(_xlfn.IFNA($A86,"")="","",Daily!E86+IF(ROW(C86)&gt;4,D85,0))</f>
        <v>3</v>
      </c>
      <c r="E86">
        <f>IF(_xlfn.IFNA($A86,"")="","",Daily!F86+IF(ROW(D86)&gt;4,E85,0))</f>
        <v>2898</v>
      </c>
      <c r="F86">
        <f>IF(_xlfn.IFNA($A86,"")="","",Daily!G86+IF(ROW(E86)&gt;4,F85,0))</f>
        <v>4</v>
      </c>
      <c r="G86">
        <f>IF(_xlfn.IFNA($A86,"")="","",Daily!H86+IF(ROW(F86)&gt;4,G85,0))</f>
        <v>26</v>
      </c>
      <c r="H86">
        <f>IF(_xlfn.IFNA($A86,"")="","",Daily!I86+IF(ROW(G86)&gt;4,H85,0))</f>
        <v>28</v>
      </c>
      <c r="I86">
        <f>IF(_xlfn.IFNA($A86,"")="","",Daily!J86+IF(ROW(H86)&gt;4,I85,0))</f>
        <v>6</v>
      </c>
      <c r="J86">
        <f>IF(_xlfn.IFNA($A86,"")="","",Daily!K86+IF(ROW(I86)&gt;4,J85,0))</f>
        <v>0</v>
      </c>
      <c r="K86">
        <f>IF(_xlfn.IFNA($A86,"")="","",Daily!L86+IF(ROW(J86)&gt;4,K85,0))</f>
        <v>434</v>
      </c>
      <c r="L86">
        <f>IF(_xlfn.IFNA($A86,"")="","",Daily!M86+IF(ROW(K86)&gt;4,L85,0))</f>
        <v>308</v>
      </c>
      <c r="M86">
        <f>IF(_xlfn.IFNA($A86,"")="","",Daily!N86+IF(ROW(L86)&gt;4,M85,0))</f>
        <v>4</v>
      </c>
      <c r="N86">
        <f>IF(_xlfn.IFNA($A86,"")="","",Daily!O86+IF(ROW(M86)&gt;4,N85,0))</f>
        <v>1001</v>
      </c>
      <c r="O86">
        <f>IF(_xlfn.IFNA($A86,"")="","",Daily!P86+IF(ROW(N86)&gt;4,O85,0))</f>
        <v>442</v>
      </c>
      <c r="P86">
        <f>IF(_xlfn.IFNA($A86,"")="","",Daily!Q86+IF(ROW(O86)&gt;4,P85,0))</f>
        <v>5</v>
      </c>
      <c r="Q86">
        <f>IF(_xlfn.IFNA($A86,"")="","",Daily!R86+IF(ROW(P86)&gt;4,Q85,0))</f>
        <v>180</v>
      </c>
      <c r="R86">
        <f>IF(_xlfn.IFNA($A86,"")="","",Daily!S86+IF(ROW(Q86)&gt;4,R85,0))</f>
        <v>5</v>
      </c>
      <c r="S86">
        <f>IF(_xlfn.IFNA($A86,"")="","",Daily!T86+IF(ROW(R86)&gt;4,S85,0))</f>
        <v>6</v>
      </c>
      <c r="T86">
        <f>IF(_xlfn.IFNA($A86,"")="","",Daily!U86+IF(ROW(S86)&gt;4,T85,0))</f>
        <v>535</v>
      </c>
      <c r="U86">
        <f>IF(_xlfn.IFNA($A86,"")="","",Daily!V86+IF(ROW(T86)&gt;4,U85,0))</f>
        <v>340</v>
      </c>
      <c r="V86">
        <f>IF(_xlfn.IFNA($A86,"")="","",Daily!W86+IF(ROW(U86)&gt;4,V85,0))</f>
        <v>6</v>
      </c>
      <c r="W86">
        <f>IF(_xlfn.IFNA($A86,"")="","",Daily!X86+IF(ROW(V86)&gt;4,W85,0))</f>
        <v>1301</v>
      </c>
      <c r="X86">
        <f>IF(_xlfn.IFNA($A86,"")="","",Daily!Y86+IF(ROW(W86)&gt;4,X85,0))</f>
        <v>1137</v>
      </c>
      <c r="Y86">
        <f>IF(_xlfn.IFNA($A86,"")="","",Daily!Z86+IF(ROW(X86)&gt;4,Y85,0))</f>
        <v>14</v>
      </c>
      <c r="Z86">
        <f>IF(_xlfn.IFNA($A86,"")="","",Daily!C86+Daily!F86+Daily!I86+Daily!L86+Daily!O86+Daily!R86+Daily!U86+Daily!X86)</f>
        <v>31</v>
      </c>
      <c r="AA86">
        <f>IF(_xlfn.IFNA($A86,"")="","",Daily!D86+Daily!G86+Daily!J86+Daily!M86+Daily!P86+Daily!S86+Daily!V86+Daily!Y86+Daily!AA86)</f>
        <v>38</v>
      </c>
      <c r="AB86">
        <f>IF(_xlfn.IFNA($A86,"")="","",Daily!E86+Daily!H86+Daily!K86+Daily!N86+Daily!Q86+Daily!T86+Daily!W86+Daily!Z86)</f>
        <v>0</v>
      </c>
      <c r="AC86">
        <f t="shared" si="83"/>
        <v>6480</v>
      </c>
      <c r="AD86">
        <f t="shared" si="84"/>
        <v>3876</v>
      </c>
      <c r="AE86">
        <f t="shared" si="85"/>
        <v>64</v>
      </c>
      <c r="AF86" s="5">
        <f t="shared" si="86"/>
        <v>0.91176470588235292</v>
      </c>
      <c r="AG86">
        <f t="shared" si="87"/>
        <v>2540</v>
      </c>
      <c r="AH86">
        <f t="shared" si="88"/>
        <v>3582</v>
      </c>
      <c r="AI86">
        <f t="shared" si="89"/>
        <v>3872</v>
      </c>
      <c r="AJ86">
        <f t="shared" si="90"/>
        <v>38</v>
      </c>
      <c r="AK86">
        <f t="shared" si="91"/>
        <v>-328</v>
      </c>
      <c r="AL86" s="2">
        <f t="shared" si="92"/>
        <v>1.6243654822335026E-2</v>
      </c>
      <c r="AM86" s="2">
        <f t="shared" si="93"/>
        <v>0.98375634517766497</v>
      </c>
      <c r="AN86" s="2">
        <f t="shared" si="94"/>
        <v>1.5895061728395062E-2</v>
      </c>
      <c r="AO86" s="2">
        <f t="shared" si="95"/>
        <v>0.44722222222222224</v>
      </c>
      <c r="AP86" s="2">
        <f t="shared" si="96"/>
        <v>4.3209876543209872E-3</v>
      </c>
      <c r="AQ86" s="2">
        <f t="shared" si="97"/>
        <v>6.6975308641975304E-2</v>
      </c>
      <c r="AR86" s="2">
        <f t="shared" si="98"/>
        <v>0.15447530864197531</v>
      </c>
      <c r="AS86" s="2">
        <f t="shared" si="99"/>
        <v>2.7777777777777776E-2</v>
      </c>
      <c r="AT86" s="2">
        <f t="shared" si="100"/>
        <v>8.2561728395061734E-2</v>
      </c>
      <c r="AU86" s="2">
        <f t="shared" si="101"/>
        <v>0.20077160493827159</v>
      </c>
      <c r="AV86" s="3">
        <f t="shared" ca="1" si="102"/>
        <v>53</v>
      </c>
      <c r="AW86" s="2">
        <f t="shared" si="103"/>
        <v>4.8069468134594511E-3</v>
      </c>
      <c r="AX86" s="2">
        <f t="shared" si="104"/>
        <v>-8.8235294117647065E-2</v>
      </c>
      <c r="AY86" t="e">
        <f t="shared" si="105"/>
        <v>#N/A</v>
      </c>
      <c r="AZ86">
        <f t="shared" si="106"/>
        <v>20</v>
      </c>
      <c r="BA86" s="3">
        <f>IF(_xlfn.IFNA($A86,"")="","",AC86/(Configuration!$B$1/1000000))</f>
        <v>255.47718643920786</v>
      </c>
      <c r="BB86">
        <f>IF(OR(_xlfn.IFNA($A86,"")="", ROW()&lt;=3,MAX(International!$C$3:$C$2000)&lt;$AC86),"",$A86-_xlfn.XLOOKUP($AC86,International!$C$3:$C$2000,International!$A$3:$A$2000,NA(),1,1))</f>
        <v>39</v>
      </c>
      <c r="BC86">
        <f>IF(OR(_xlfn.IFNA($A86,"")="", ROW()&lt;=3,MAX(International!$D$3:$D$2000)&lt;$BA86),"",$A86-_xlfn.XLOOKUP($BA86,International!$D$3:$D$2000,International!$A$3:$A$2000,NA(),1,1))</f>
        <v>34</v>
      </c>
      <c r="BD86">
        <f>IF(OR(_xlfn.IFNA($A86,"")="", ROW()&lt;=3,MAX(International!$F$3:$F$2000)&lt;$AC86),"",$A86-_xlfn.XLOOKUP($AC86,International!$F$3:$F$2000,International!$A$3:$A$2000,NA(),1,1))</f>
        <v>31</v>
      </c>
      <c r="BE86">
        <f>IF(OR(_xlfn.IFNA($A86,"")="", ROW()&lt;=3,MAX(International!$G$3:$G$2000)&lt;$BA86),"",$A86-_xlfn.XLOOKUP($BA86,International!$G$3:$G$2000,International!$A$3:$A$2000,NA(),1,1))</f>
        <v>24</v>
      </c>
      <c r="BF86">
        <f>IF(OR(_xlfn.IFNA($A86,"")="", ROW()&lt;=3,MAX(International!$I$3:$I$2000)&lt;$AC86),"",$A86-_xlfn.XLOOKUP($AC86,International!$I$3:$I$2000,International!$A$3:$A$2000,NA(),1,1))</f>
        <v>2</v>
      </c>
      <c r="BG86">
        <f>IF(OR(_xlfn.IFNA($A86,"")="", ROW()&lt;=3,MAX(International!$J$3:$J$2000)&lt;$BA86),"",$A86-_xlfn.XLOOKUP($BA86,International!$J$3:$J$2000,International!$A$3:$A$2000,NA(),1,1))</f>
        <v>23</v>
      </c>
      <c r="BH86">
        <f>IF(OR(_xlfn.IFNA($A86,"")="", ROW()&lt;=3,MAX(International!$L$3:$L$2000)&lt;$AC86),"",$A86-_xlfn.XLOOKUP($AC86,International!$L$3:$L$2000,International!$A$3:$A$2000,NA(),1,1))</f>
        <v>29</v>
      </c>
      <c r="BI86">
        <f>IF(OR(_xlfn.IFNA($A86,"")="", ROW()&lt;=3,MAX(International!$M$3:$M$2000)&lt;$BA86),"",$A86-_xlfn.XLOOKUP($BA86,International!$M$3:$M$2000,International!$A$3:$A$2000,NA(),1,1))</f>
        <v>20</v>
      </c>
      <c r="BJ86">
        <f>IF(OR(_xlfn.IFNA($A86,"")="", ROW()&lt;=3,MAX(International!$O$3:$O$2000)&lt;$AC86),"",$A86-_xlfn.XLOOKUP($AC86,International!$O$3:$O$2000,International!$A$3:$A$2000,NA(),1,1))</f>
        <v>20</v>
      </c>
      <c r="BK86">
        <f>IF(OR(_xlfn.IFNA($A86,"")="", ROW()&lt;=3,MAX(International!$P$3:$P$2000)&lt;$BA86),"",$A86-_xlfn.XLOOKUP($BA86,International!$P$3:$P$2000,International!$A$3:$A$2000,NA(),1,1))</f>
        <v>25</v>
      </c>
      <c r="BL86" t="str">
        <f>IF(OR(_xlfn.IFNA($A86,"")="", ROW()&lt;=3,MAX(International!$R$3:$R$2000)&lt;$AC86),"",$A86-_xlfn.XLOOKUP($AC86,International!$R$3:$R$2000,International!$A$3:$A$2000,NA(),1,1))</f>
        <v/>
      </c>
      <c r="BM86">
        <f>IF(OR(_xlfn.IFNA($A86,"")="", ROW()&lt;=3,MAX(International!$S$3:$S$2000)&lt;$BA86),"",$A86-_xlfn.XLOOKUP($BA86,International!$S$3:$S$2000,International!$A$3:$A$2000,NA(),1,1))</f>
        <v>9</v>
      </c>
      <c r="BN86">
        <f>IF(OR(_xlfn.IFNA($A86,"")="", ROW()&lt;=3,MAX(International!$U$3:$U$2000)&lt;$AC86),"",$A86-_xlfn.XLOOKUP($AC86,International!$U$3:$U$2000,International!$A$3:$A$2000,NA(),1,1))</f>
        <v>41</v>
      </c>
      <c r="BO86" t="str">
        <f>IF(OR(_xlfn.IFNA($A86,"")="", ROW()&lt;=3,MAX(International!$V$3:$V$2000)&lt;$BA86),"",$A86-_xlfn.XLOOKUP($BA86,International!$V$3:$V$2000,International!$A$3:$A$2000,NA(),1,1))</f>
        <v/>
      </c>
      <c r="BP86">
        <f>IF(OR(_xlfn.IFNA($A86,"")="", ROW()&lt;=3,MAX(International!$X$3:$X$2000)&lt;$AC86),"",$A86-_xlfn.XLOOKUP($AC86,International!$X$3:$X$2000,International!$A$3:$A$2000,NA(),1,1))</f>
        <v>24</v>
      </c>
      <c r="BQ86">
        <f>IF(OR(_xlfn.IFNA($A86,"")="", ROW()&lt;=3,MAX(International!$Y$3:$Y$2000)&lt;$BA86),"",$A86-_xlfn.XLOOKUP($BA86,International!$Y$3:$Y$2000,International!$A$3:$A$2000,NA(),1,1))</f>
        <v>19</v>
      </c>
      <c r="BR86">
        <f t="shared" si="107"/>
        <v>37</v>
      </c>
      <c r="BS86" t="e">
        <f t="shared" si="68"/>
        <v>#N/A</v>
      </c>
      <c r="BT86" t="e">
        <f t="shared" si="69"/>
        <v>#N/A</v>
      </c>
      <c r="BU86" t="e">
        <f t="shared" si="70"/>
        <v>#N/A</v>
      </c>
      <c r="BV86">
        <f t="shared" si="71"/>
        <v>60886</v>
      </c>
      <c r="BW86">
        <f t="shared" si="72"/>
        <v>16888</v>
      </c>
      <c r="BX86">
        <f t="shared" si="108"/>
        <v>7182</v>
      </c>
      <c r="BY86">
        <f t="shared" si="109"/>
        <v>3900</v>
      </c>
      <c r="BZ86">
        <f t="shared" si="110"/>
        <v>6480</v>
      </c>
      <c r="CA86">
        <f t="shared" si="111"/>
        <v>6480</v>
      </c>
      <c r="CB86">
        <f t="shared" si="73"/>
        <v>6480</v>
      </c>
      <c r="CC86">
        <f t="shared" si="74"/>
        <v>6.1483017835160707</v>
      </c>
      <c r="CD86">
        <f>IF(OR(ISNA($A86),$AC86&lt;100),NA(),IF($BR86=0,0,FLOOR((CB86-_xlfn.XLOOKUP(_xlfn.AGGREGATE(5,6,$BR$3:$BR2037),$BR$3:$BR$2000,CB$3:CB$2000,1,1))/_xlfn.XLOOKUP($BR86,$BR$3:$BR$2000,$BR$3:$BR$2000,1,1), 1)))</f>
        <v>172</v>
      </c>
      <c r="CE86">
        <f t="shared" si="112"/>
        <v>144.54326973840486</v>
      </c>
      <c r="CF86" cm="1">
        <f t="array" ref="CF86">IFERROR(IF(OR(ISNA($A86),$AC86&lt;100,INDEX(International!C$3:C$2000,_xlfn.XMATCH(100,International!C$3:C$2000,1,1)+$BR86)=""),NA(),INDEX(International!C$3:C$2000,_xlfn.XMATCH(100,International!C$3:C$2000,1,1)+$BR86)), NA())</f>
        <v>105792</v>
      </c>
      <c r="CG86">
        <f t="shared" si="75"/>
        <v>3.6826859186196135</v>
      </c>
      <c r="CH86">
        <f>IF(OR(ISNA($A86),$AC86&lt;100),NA(),IF($BR86=0,0,FLOOR((CF86-_xlfn.XLOOKUP(_xlfn.AGGREGATE(5,6,$BR$3:$BR2037),$BR$3:$BR$2000,CF$3:CF$2000,1,1))/_xlfn.XLOOKUP($BR86,$BR$3:$BR$2000,$BR$3:$BR$2000,1,1), 1)))</f>
        <v>2855</v>
      </c>
      <c r="CI86">
        <f t="shared" si="113"/>
        <v>17.743799324217839</v>
      </c>
      <c r="CJ86" cm="1">
        <f t="array" ref="CJ86">IFERROR(IF(OR(ISNA($A86),$AC86&lt;100,INDEX(International!F$3:F$2000,_xlfn.XMATCH(100,International!F$3:F$2000,1,1)+$BR86)=""),NA(),INDEX(International!F$3:F$2000,_xlfn.XMATCH(100,International!F$3:F$2000,1,1)+$BR86)), NA())</f>
        <v>98010</v>
      </c>
      <c r="CK86">
        <f t="shared" si="76"/>
        <v>3.7235382932281094</v>
      </c>
      <c r="CL86">
        <f>IF(OR(ISNA($A86),$AC86&lt;100),NA(),IF($BR86=0,0,FLOOR((CJ86-_xlfn.XLOOKUP(_xlfn.AGGREGATE(5,6,$BR$3:$BR2037),$BR$3:$BR$2000,CJ$3:CJ$2000,1,1))/_xlfn.XLOOKUP($BR86,$BR$3:$BR$2000,$BR$3:$BR$2000,1,1), 1)))</f>
        <v>2646</v>
      </c>
      <c r="CM86">
        <f t="shared" si="114"/>
        <v>12.78805534524736</v>
      </c>
      <c r="CN86" t="e" cm="1">
        <f t="array" ref="CN86">IFERROR(IF(OR(ISNA($A86),$AC86&lt;100,INDEX(International!I$3:I$2000,_xlfn.XMATCH(100,International!I$3:I$2000,1,1)+$BR86)=""),NA(),INDEX(International!I$3:I$2000,_xlfn.XMATCH(100,International!I$3:I$2000,1,1)+$BR86)), NA())</f>
        <v>#N/A</v>
      </c>
      <c r="CO86" t="e">
        <f t="shared" si="77"/>
        <v>#N/A</v>
      </c>
      <c r="CP86" t="e">
        <f>IF(OR(ISNA($A86),$AC86&lt;100),NA(),IF($BR86=0,0,FLOOR((CN86-_xlfn.XLOOKUP(_xlfn.AGGREGATE(5,6,$BR$3:$BR2037),$BR$3:$BR$2000,CN$3:CN$2000,1,1))/_xlfn.XLOOKUP($BR86,$BR$3:$BR$2000,$BR$3:$BR$2000,1,1), 1)))</f>
        <v>#N/A</v>
      </c>
      <c r="CQ86" t="e">
        <f t="shared" si="115"/>
        <v>#N/A</v>
      </c>
      <c r="CR86" cm="1">
        <f t="array" ref="CR86">IFERROR(IF(OR(ISNA($A86),$AC86&lt;100,INDEX(International!L$3:L$2000,_xlfn.XMATCH(100,International!L$3:L$2000,1,1)+$BR86)=""),NA(),INDEX(International!L$3:L$2000,_xlfn.XMATCH(100,International!L$3:L$2000,1,1)+$BR86)), NA())</f>
        <v>461347</v>
      </c>
      <c r="CS86">
        <f t="shared" si="78"/>
        <v>3.0398541574673072</v>
      </c>
      <c r="CT86">
        <f>IF(OR(ISNA($A86),$AC86&lt;100),NA(),IF($BR86=0,0,FLOOR((CR86-_xlfn.XLOOKUP(_xlfn.AGGREGATE(5,6,$BR$3:$BR2037),$BR$3:$BR$2000,CR$3:CR$2000,1,1))/_xlfn.XLOOKUP($BR86,$BR$3:$BR$2000,$BR$3:$BR$2000,1,1), 1)))</f>
        <v>12465</v>
      </c>
      <c r="CU86">
        <f t="shared" si="116"/>
        <v>9.5511197178711242</v>
      </c>
      <c r="CV86" cm="1">
        <f t="array" ref="CV86">IFERROR(IF(OR(ISNA($A86),$AC86&lt;100,INDEX(International!O$3:O$2000,_xlfn.XMATCH(100,International!O$3:O$2000,1,1)+$BR86)=""),NA(),INDEX(International!O$3:O$2000,_xlfn.XMATCH(100,International!O$3:O$2000,1,1)+$BR86)), NA())</f>
        <v>29647</v>
      </c>
      <c r="CW86">
        <f t="shared" si="79"/>
        <v>4.5057429449555633</v>
      </c>
      <c r="CX86">
        <f>IF(OR(ISNA($A86),$AC86&lt;100),NA(),IF($BR86=0,0,FLOOR((CV86-_xlfn.XLOOKUP(_xlfn.AGGREGATE(5,6,$BR$3:$BR2037),$BR$3:$BR$2000,CV$3:CV$2000,1,1))/_xlfn.XLOOKUP($BR86,$BR$3:$BR$2000,$BR$3:$BR$2000,1,1), 1)))</f>
        <v>798</v>
      </c>
      <c r="CY86">
        <f t="shared" si="117"/>
        <v>12.265100502000504</v>
      </c>
      <c r="CZ86" cm="1">
        <f t="array" ref="CZ86">IFERROR(IF(OR(ISNA($A86),$AC86&lt;100,INDEX(International!R$3:R$2000,_xlfn.XMATCH(100,International!R$3:R$2000,1,1)+$BR86)=""),NA(),INDEX(International!R$3:R$2000,_xlfn.XMATCH(100,International!R$3:R$2000,1,1)+$BR86)), NA())</f>
        <v>1375</v>
      </c>
      <c r="DA86">
        <f t="shared" si="80"/>
        <v>9.7848400583693138</v>
      </c>
      <c r="DB86">
        <f>IF(OR(ISNA($A86),$AC86&lt;100),NA(),IF($BR86=0,0,FLOOR((CZ86-_xlfn.XLOOKUP(_xlfn.AGGREGATE(5,6,$BR$3:$BR2037),$BR$3:$BR$2000,CZ$3:CZ$2000,1,1))/_xlfn.XLOOKUP($BR86,$BR$3:$BR$2000,$BR$3:$BR$2000,1,1), 1)))</f>
        <v>34</v>
      </c>
      <c r="DC86">
        <f t="shared" si="118"/>
        <v>14.091151446041847</v>
      </c>
      <c r="DD86" cm="1">
        <f t="array" ref="DD86">IFERROR(IF(OR(ISNA($A86),$AC86&lt;100,INDEX(International!U$3:U$2000,_xlfn.XMATCH(100,International!U$3:U$2000,1,1)+$BR86)=""),NA(),INDEX(International!U$3:U$2000,_xlfn.XMATCH(100,International!U$3:U$2000,1,1)+$BR86)), NA())</f>
        <v>9478</v>
      </c>
      <c r="DE86">
        <f t="shared" si="81"/>
        <v>5.6346515486924176</v>
      </c>
      <c r="DF86">
        <f>IF(OR(ISNA($A86),$AC86&lt;100),NA(),IF($BR86=0,0,FLOOR((DD86-_xlfn.XLOOKUP(_xlfn.AGGREGATE(5,6,$BR$3:$BR2037),$BR$3:$BR$2000,DD$3:DD$2000,1,1))/_xlfn.XLOOKUP($BR86,$BR$3:$BR$2000,$BR$3:$BR$2000,1,1), 1)))</f>
        <v>253</v>
      </c>
      <c r="DG86">
        <f t="shared" si="119"/>
        <v>44.650125448941957</v>
      </c>
      <c r="DH86" cm="1">
        <f t="array" ref="DH86">IFERROR(IF(OR(ISNA($A86),$AC86&lt;100,INDEX(International!X$3:X$2000,_xlfn.XMATCH(100,International!X$3:X$2000,1,1)+$BR86)=""),NA(),INDEX(International!X$3:X$2000,_xlfn.XMATCH(100,International!X$3:X$2000,1,1)+$BR86)), NA())</f>
        <v>78991</v>
      </c>
      <c r="DI86">
        <f t="shared" si="82"/>
        <v>3.8439383966388263</v>
      </c>
      <c r="DJ86">
        <f>IF(OR(ISNA($A86),$AC86&lt;100),NA(),IF($BR86=0,0,FLOOR((DH86-_xlfn.XLOOKUP(_xlfn.AGGREGATE(5,6,$BR$3:$BR2037),$BR$3:$BR$2000,DH$3:DH$2000,1,1))/_xlfn.XLOOKUP($BR86,$BR$3:$BR$2000,$BR$3:$BR$2000,1,1), 1)))</f>
        <v>2131</v>
      </c>
      <c r="DK86">
        <f t="shared" si="120"/>
        <v>10.112373788491125</v>
      </c>
      <c r="DL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85+1,DL85+1,NA())))</f>
        <v>#N/A</v>
      </c>
      <c r="DM86" t="e" cm="1">
        <f t="array" ref="DM86">IFERROR(IF(ISNA($A86),NA(),INDEX(B$3:B$2000,_xlfn.XMATCH(Configuration!$B$12,B$3:B$2000,1,1)+$DL86)-0), NA())</f>
        <v>#N/A</v>
      </c>
      <c r="DN86" t="e" cm="1">
        <f t="array" ref="DN86">IFERROR(IF(ISNA($A86),NA(),INDEX(E$3:E$2000,_xlfn.XMATCH(Configuration!$B$12,E$3:E$2000,1,1)+$DL86)-0), NA())</f>
        <v>#N/A</v>
      </c>
      <c r="DO86" t="e" cm="1">
        <f t="array" ref="DO86">IFERROR(IF(ISNA($A86),NA(),INDEX(H$3:H$2000,_xlfn.XMATCH(Configuration!$B$12,H$3:H$2000,1,1)+$DL86)-0), NA())</f>
        <v>#N/A</v>
      </c>
      <c r="DP86" t="e" cm="1">
        <f t="array" ref="DP86">IFERROR(IF(ISNA($A86),NA(),INDEX(K$3:K$2000,_xlfn.XMATCH(Configuration!$B$12,K$3:K$2000,1,1)+$DL86)-0), NA())</f>
        <v>#N/A</v>
      </c>
      <c r="DQ86" t="e" cm="1">
        <f t="array" ref="DQ86">IFERROR(IF(ISNA($A86),NA(),INDEX(N$3:N$2000,_xlfn.XMATCH(Configuration!$B$12,N$3:N$2000,1,1)+$DL86)-0), NA())</f>
        <v>#N/A</v>
      </c>
      <c r="DR86" t="e" cm="1">
        <f t="array" ref="DR86">IFERROR(IF(ISNA($A86),NA(),INDEX(Q$3:Q$2000,_xlfn.XMATCH(Configuration!$B$12,Q$3:Q$2000,1,1)+$DL86)-0), NA())</f>
        <v>#N/A</v>
      </c>
      <c r="DS86" t="e" cm="1">
        <f t="array" ref="DS86">IFERROR(IF(ISNA($A86),NA(),INDEX(T$3:T$2000,_xlfn.XMATCH(Configuration!$B$12,T$3:T$2000,1,1)+$DL86)-0), NA())</f>
        <v>#N/A</v>
      </c>
      <c r="DT86" t="e" cm="1">
        <f t="array" ref="DT86">IFERROR(IF(ISNA($A86),NA(),INDEX(W$3:W$2000,_xlfn.XMATCH(Configuration!$B$12,W$3:W$2000,1,1)+$DL86)-0), NA())</f>
        <v>#N/A</v>
      </c>
    </row>
    <row r="87" spans="1:124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83"/>
        <v/>
      </c>
      <c r="AD87" t="str">
        <f t="shared" si="84"/>
        <v/>
      </c>
      <c r="AE87" t="str">
        <f t="shared" si="85"/>
        <v/>
      </c>
      <c r="AF87" s="5" t="str">
        <f t="shared" si="86"/>
        <v/>
      </c>
      <c r="AG87" t="str">
        <f t="shared" si="87"/>
        <v/>
      </c>
      <c r="AH87" t="str">
        <f t="shared" si="88"/>
        <v/>
      </c>
      <c r="AI87" t="str">
        <f t="shared" si="89"/>
        <v/>
      </c>
      <c r="AJ87" t="str">
        <f t="shared" si="90"/>
        <v/>
      </c>
      <c r="AK87" t="str">
        <f t="shared" si="91"/>
        <v/>
      </c>
      <c r="AL87" s="2" t="str">
        <f t="shared" si="92"/>
        <v/>
      </c>
      <c r="AM87" s="2" t="str">
        <f t="shared" si="93"/>
        <v/>
      </c>
      <c r="AN87" s="2" t="str">
        <f t="shared" si="94"/>
        <v/>
      </c>
      <c r="AO87" s="2" t="str">
        <f t="shared" si="95"/>
        <v/>
      </c>
      <c r="AP87" s="2" t="str">
        <f t="shared" si="96"/>
        <v/>
      </c>
      <c r="AQ87" s="2" t="str">
        <f t="shared" si="97"/>
        <v/>
      </c>
      <c r="AR87" s="2" t="str">
        <f t="shared" si="98"/>
        <v/>
      </c>
      <c r="AS87" s="2" t="str">
        <f t="shared" si="99"/>
        <v/>
      </c>
      <c r="AT87" s="2" t="str">
        <f t="shared" si="100"/>
        <v/>
      </c>
      <c r="AU87" s="2" t="str">
        <f t="shared" si="101"/>
        <v/>
      </c>
      <c r="AV87" s="3" t="str">
        <f t="shared" ca="1" si="102"/>
        <v/>
      </c>
      <c r="AW87" s="2" t="str">
        <f t="shared" si="103"/>
        <v/>
      </c>
      <c r="AX87" s="2" t="str">
        <f t="shared" si="104"/>
        <v/>
      </c>
      <c r="AY87" t="str">
        <f t="shared" si="105"/>
        <v/>
      </c>
      <c r="AZ87" t="str">
        <f t="shared" si="106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107"/>
        <v>#N/A</v>
      </c>
      <c r="BS87" t="e">
        <f t="shared" si="68"/>
        <v>#N/A</v>
      </c>
      <c r="BT87" t="e">
        <f t="shared" si="69"/>
        <v>#N/A</v>
      </c>
      <c r="BU87" t="e">
        <f t="shared" si="70"/>
        <v>#N/A</v>
      </c>
      <c r="BV87" t="e">
        <f t="shared" si="71"/>
        <v>#N/A</v>
      </c>
      <c r="BW87" t="e">
        <f t="shared" si="72"/>
        <v>#N/A</v>
      </c>
      <c r="BX87" t="e">
        <f t="shared" si="108"/>
        <v>#N/A</v>
      </c>
      <c r="BY87" t="e">
        <f t="shared" si="109"/>
        <v>#N/A</v>
      </c>
      <c r="BZ87" t="e">
        <f t="shared" si="110"/>
        <v>#N/A</v>
      </c>
      <c r="CA87" t="e">
        <f t="shared" si="111"/>
        <v>#N/A</v>
      </c>
      <c r="CB87" t="e">
        <f t="shared" si="73"/>
        <v>#N/A</v>
      </c>
      <c r="CC87" t="e">
        <f t="shared" si="74"/>
        <v>#N/A</v>
      </c>
      <c r="CD87" t="e">
        <f>IF(OR(ISNA($A87),$AC87&lt;100),NA(),IF($BR87=0,0,FLOOR((CB87-_xlfn.XLOOKUP(_xlfn.AGGREGATE(5,6,$BR$3:$BR2038),$BR$3:$BR$2000,CB$3:CB$2000,1,1))/_xlfn.XLOOKUP($BR87,$BR$3:$BR$2000,$BR$3:$BR$2000,1,1), 1)))</f>
        <v>#N/A</v>
      </c>
      <c r="CE87" t="e">
        <f t="shared" si="112"/>
        <v>#N/A</v>
      </c>
      <c r="CF87" t="e" cm="1">
        <f t="array" ref="CF87">IFERROR(IF(OR(ISNA($A87),$AC87&lt;100,INDEX(International!C$3:C$2000,_xlfn.XMATCH(100,International!C$3:C$2000,1,1)+$BR87)=""),NA(),INDEX(International!C$3:C$2000,_xlfn.XMATCH(100,International!C$3:C$2000,1,1)+$BR87)), NA())</f>
        <v>#N/A</v>
      </c>
      <c r="CG87" t="e">
        <f t="shared" si="75"/>
        <v>#N/A</v>
      </c>
      <c r="CH87" t="e">
        <f>IF(OR(ISNA($A87),$AC87&lt;100),NA(),IF($BR87=0,0,FLOOR((CF87-_xlfn.XLOOKUP(_xlfn.AGGREGATE(5,6,$BR$3:$BR2038),$BR$3:$BR$2000,CF$3:CF$2000,1,1))/_xlfn.XLOOKUP($BR87,$BR$3:$BR$2000,$BR$3:$BR$2000,1,1), 1)))</f>
        <v>#N/A</v>
      </c>
      <c r="CI87" t="e">
        <f t="shared" si="113"/>
        <v>#N/A</v>
      </c>
      <c r="CJ87" t="e" cm="1">
        <f t="array" ref="CJ87">IFERROR(IF(OR(ISNA($A87),$AC87&lt;100,INDEX(International!F$3:F$2000,_xlfn.XMATCH(100,International!F$3:F$2000,1,1)+$BR87)=""),NA(),INDEX(International!F$3:F$2000,_xlfn.XMATCH(100,International!F$3:F$2000,1,1)+$BR87)), NA())</f>
        <v>#N/A</v>
      </c>
      <c r="CK87" t="e">
        <f t="shared" si="76"/>
        <v>#N/A</v>
      </c>
      <c r="CL87" t="e">
        <f>IF(OR(ISNA($A87),$AC87&lt;100),NA(),IF($BR87=0,0,FLOOR((CJ87-_xlfn.XLOOKUP(_xlfn.AGGREGATE(5,6,$BR$3:$BR2038),$BR$3:$BR$2000,CJ$3:CJ$2000,1,1))/_xlfn.XLOOKUP($BR87,$BR$3:$BR$2000,$BR$3:$BR$2000,1,1), 1)))</f>
        <v>#N/A</v>
      </c>
      <c r="CM87" t="e">
        <f t="shared" si="114"/>
        <v>#N/A</v>
      </c>
      <c r="CN87" t="e" cm="1">
        <f t="array" ref="CN87">IFERROR(IF(OR(ISNA($A87),$AC87&lt;100,INDEX(International!I$3:I$2000,_xlfn.XMATCH(100,International!I$3:I$2000,1,1)+$BR87)=""),NA(),INDEX(International!I$3:I$2000,_xlfn.XMATCH(100,International!I$3:I$2000,1,1)+$BR87)), NA())</f>
        <v>#N/A</v>
      </c>
      <c r="CO87" t="e">
        <f t="shared" si="77"/>
        <v>#N/A</v>
      </c>
      <c r="CP87" t="e">
        <f>IF(OR(ISNA($A87),$AC87&lt;100),NA(),IF($BR87=0,0,FLOOR((CN87-_xlfn.XLOOKUP(_xlfn.AGGREGATE(5,6,$BR$3:$BR2038),$BR$3:$BR$2000,CN$3:CN$2000,1,1))/_xlfn.XLOOKUP($BR87,$BR$3:$BR$2000,$BR$3:$BR$2000,1,1), 1)))</f>
        <v>#N/A</v>
      </c>
      <c r="CQ87" t="e">
        <f t="shared" si="115"/>
        <v>#N/A</v>
      </c>
      <c r="CR87" t="e" cm="1">
        <f t="array" ref="CR87">IFERROR(IF(OR(ISNA($A87),$AC87&lt;100,INDEX(International!L$3:L$2000,_xlfn.XMATCH(100,International!L$3:L$2000,1,1)+$BR87)=""),NA(),INDEX(International!L$3:L$2000,_xlfn.XMATCH(100,International!L$3:L$2000,1,1)+$BR87)), NA())</f>
        <v>#N/A</v>
      </c>
      <c r="CS87" t="e">
        <f t="shared" si="78"/>
        <v>#N/A</v>
      </c>
      <c r="CT87" t="e">
        <f>IF(OR(ISNA($A87),$AC87&lt;100),NA(),IF($BR87=0,0,FLOOR((CR87-_xlfn.XLOOKUP(_xlfn.AGGREGATE(5,6,$BR$3:$BR2038),$BR$3:$BR$2000,CR$3:CR$2000,1,1))/_xlfn.XLOOKUP($BR87,$BR$3:$BR$2000,$BR$3:$BR$2000,1,1), 1)))</f>
        <v>#N/A</v>
      </c>
      <c r="CU87" t="e">
        <f t="shared" si="116"/>
        <v>#N/A</v>
      </c>
      <c r="CV87" t="e" cm="1">
        <f t="array" ref="CV87">IFERROR(IF(OR(ISNA($A87),$AC87&lt;100,INDEX(International!O$3:O$2000,_xlfn.XMATCH(100,International!O$3:O$2000,1,1)+$BR87)=""),NA(),INDEX(International!O$3:O$2000,_xlfn.XMATCH(100,International!O$3:O$2000,1,1)+$BR87)), NA())</f>
        <v>#N/A</v>
      </c>
      <c r="CW87" t="e">
        <f t="shared" si="79"/>
        <v>#N/A</v>
      </c>
      <c r="CX87" t="e">
        <f>IF(OR(ISNA($A87),$AC87&lt;100),NA(),IF($BR87=0,0,FLOOR((CV87-_xlfn.XLOOKUP(_xlfn.AGGREGATE(5,6,$BR$3:$BR2038),$BR$3:$BR$2000,CV$3:CV$2000,1,1))/_xlfn.XLOOKUP($BR87,$BR$3:$BR$2000,$BR$3:$BR$2000,1,1), 1)))</f>
        <v>#N/A</v>
      </c>
      <c r="CY87" t="e">
        <f t="shared" si="117"/>
        <v>#N/A</v>
      </c>
      <c r="CZ87" t="e" cm="1">
        <f t="array" ref="CZ87">IFERROR(IF(OR(ISNA($A87),$AC87&lt;100,INDEX(International!R$3:R$2000,_xlfn.XMATCH(100,International!R$3:R$2000,1,1)+$BR87)=""),NA(),INDEX(International!R$3:R$2000,_xlfn.XMATCH(100,International!R$3:R$2000,1,1)+$BR87)), NA())</f>
        <v>#N/A</v>
      </c>
      <c r="DA87" t="e">
        <f t="shared" si="80"/>
        <v>#N/A</v>
      </c>
      <c r="DB87" t="e">
        <f>IF(OR(ISNA($A87),$AC87&lt;100),NA(),IF($BR87=0,0,FLOOR((CZ87-_xlfn.XLOOKUP(_xlfn.AGGREGATE(5,6,$BR$3:$BR2038),$BR$3:$BR$2000,CZ$3:CZ$2000,1,1))/_xlfn.XLOOKUP($BR87,$BR$3:$BR$2000,$BR$3:$BR$2000,1,1), 1)))</f>
        <v>#N/A</v>
      </c>
      <c r="DC87" t="e">
        <f t="shared" si="118"/>
        <v>#N/A</v>
      </c>
      <c r="DD87" t="e" cm="1">
        <f t="array" ref="DD87">IFERROR(IF(OR(ISNA($A87),$AC87&lt;100,INDEX(International!U$3:U$2000,_xlfn.XMATCH(100,International!U$3:U$2000,1,1)+$BR87)=""),NA(),INDEX(International!U$3:U$2000,_xlfn.XMATCH(100,International!U$3:U$2000,1,1)+$BR87)), NA())</f>
        <v>#N/A</v>
      </c>
      <c r="DE87" t="e">
        <f t="shared" si="81"/>
        <v>#N/A</v>
      </c>
      <c r="DF87" t="e">
        <f>IF(OR(ISNA($A87),$AC87&lt;100),NA(),IF($BR87=0,0,FLOOR((DD87-_xlfn.XLOOKUP(_xlfn.AGGREGATE(5,6,$BR$3:$BR2038),$BR$3:$BR$2000,DD$3:DD$2000,1,1))/_xlfn.XLOOKUP($BR87,$BR$3:$BR$2000,$BR$3:$BR$2000,1,1), 1)))</f>
        <v>#N/A</v>
      </c>
      <c r="DG87" t="e">
        <f t="shared" si="119"/>
        <v>#N/A</v>
      </c>
      <c r="DH87" t="e" cm="1">
        <f t="array" ref="DH87">IFERROR(IF(OR(ISNA($A87),$AC87&lt;100,INDEX(International!X$3:X$2000,_xlfn.XMATCH(100,International!X$3:X$2000,1,1)+$BR87)=""),NA(),INDEX(International!X$3:X$2000,_xlfn.XMATCH(100,International!X$3:X$2000,1,1)+$BR87)), NA())</f>
        <v>#N/A</v>
      </c>
      <c r="DI87" t="e">
        <f t="shared" si="82"/>
        <v>#N/A</v>
      </c>
      <c r="DJ87" t="e">
        <f>IF(OR(ISNA($A87),$AC87&lt;100),NA(),IF($BR87=0,0,FLOOR((DH87-_xlfn.XLOOKUP(_xlfn.AGGREGATE(5,6,$BR$3:$BR2038),$BR$3:$BR$2000,DH$3:DH$2000,1,1))/_xlfn.XLOOKUP($BR87,$BR$3:$BR$2000,$BR$3:$BR$2000,1,1), 1)))</f>
        <v>#N/A</v>
      </c>
      <c r="DK87" t="e">
        <f t="shared" si="120"/>
        <v>#N/A</v>
      </c>
      <c r="DL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86+1,DL86+1,NA())))</f>
        <v>#N/A</v>
      </c>
      <c r="DM87" t="e" cm="1">
        <f t="array" ref="DM87">IFERROR(IF(ISNA($A87),NA(),INDEX(B$3:B$2000,_xlfn.XMATCH(Configuration!$B$12,B$3:B$2000,1,1)+$DL87)-0), NA())</f>
        <v>#N/A</v>
      </c>
      <c r="DN87" t="e" cm="1">
        <f t="array" ref="DN87">IFERROR(IF(ISNA($A87),NA(),INDEX(E$3:E$2000,_xlfn.XMATCH(Configuration!$B$12,E$3:E$2000,1,1)+$DL87)-0), NA())</f>
        <v>#N/A</v>
      </c>
      <c r="DO87" t="e" cm="1">
        <f t="array" ref="DO87">IFERROR(IF(ISNA($A87),NA(),INDEX(H$3:H$2000,_xlfn.XMATCH(Configuration!$B$12,H$3:H$2000,1,1)+$DL87)-0), NA())</f>
        <v>#N/A</v>
      </c>
      <c r="DP87" t="e" cm="1">
        <f t="array" ref="DP87">IFERROR(IF(ISNA($A87),NA(),INDEX(K$3:K$2000,_xlfn.XMATCH(Configuration!$B$12,K$3:K$2000,1,1)+$DL87)-0), NA())</f>
        <v>#N/A</v>
      </c>
      <c r="DQ87" t="e" cm="1">
        <f t="array" ref="DQ87">IFERROR(IF(ISNA($A87),NA(),INDEX(N$3:N$2000,_xlfn.XMATCH(Configuration!$B$12,N$3:N$2000,1,1)+$DL87)-0), NA())</f>
        <v>#N/A</v>
      </c>
      <c r="DR87" t="e" cm="1">
        <f t="array" ref="DR87">IFERROR(IF(ISNA($A87),NA(),INDEX(Q$3:Q$2000,_xlfn.XMATCH(Configuration!$B$12,Q$3:Q$2000,1,1)+$DL87)-0), NA())</f>
        <v>#N/A</v>
      </c>
      <c r="DS87" t="e" cm="1">
        <f t="array" ref="DS87">IFERROR(IF(ISNA($A87),NA(),INDEX(T$3:T$2000,_xlfn.XMATCH(Configuration!$B$12,T$3:T$2000,1,1)+$DL87)-0), NA())</f>
        <v>#N/A</v>
      </c>
      <c r="DT87" t="e" cm="1">
        <f t="array" ref="DT87">IFERROR(IF(ISNA($A87),NA(),INDEX(W$3:W$2000,_xlfn.XMATCH(Configuration!$B$12,W$3:W$2000,1,1)+$DL87)-0), NA())</f>
        <v>#N/A</v>
      </c>
    </row>
    <row r="88" spans="1:124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83"/>
        <v/>
      </c>
      <c r="AD88" t="str">
        <f t="shared" si="84"/>
        <v/>
      </c>
      <c r="AE88" t="str">
        <f t="shared" si="85"/>
        <v/>
      </c>
      <c r="AF88" s="5" t="str">
        <f t="shared" si="86"/>
        <v/>
      </c>
      <c r="AG88" t="str">
        <f t="shared" si="87"/>
        <v/>
      </c>
      <c r="AH88" t="str">
        <f t="shared" si="88"/>
        <v/>
      </c>
      <c r="AI88" t="str">
        <f t="shared" si="89"/>
        <v/>
      </c>
      <c r="AJ88" t="str">
        <f t="shared" si="90"/>
        <v/>
      </c>
      <c r="AK88" t="str">
        <f t="shared" si="91"/>
        <v/>
      </c>
      <c r="AL88" s="2" t="str">
        <f t="shared" si="92"/>
        <v/>
      </c>
      <c r="AM88" s="2" t="str">
        <f t="shared" si="93"/>
        <v/>
      </c>
      <c r="AN88" s="2" t="str">
        <f t="shared" si="94"/>
        <v/>
      </c>
      <c r="AO88" s="2" t="str">
        <f t="shared" si="95"/>
        <v/>
      </c>
      <c r="AP88" s="2" t="str">
        <f t="shared" si="96"/>
        <v/>
      </c>
      <c r="AQ88" s="2" t="str">
        <f t="shared" si="97"/>
        <v/>
      </c>
      <c r="AR88" s="2" t="str">
        <f t="shared" si="98"/>
        <v/>
      </c>
      <c r="AS88" s="2" t="str">
        <f t="shared" si="99"/>
        <v/>
      </c>
      <c r="AT88" s="2" t="str">
        <f t="shared" si="100"/>
        <v/>
      </c>
      <c r="AU88" s="2" t="str">
        <f t="shared" si="101"/>
        <v/>
      </c>
      <c r="AV88" s="3" t="str">
        <f t="shared" ca="1" si="102"/>
        <v/>
      </c>
      <c r="AW88" s="2" t="str">
        <f t="shared" si="103"/>
        <v/>
      </c>
      <c r="AX88" s="2" t="str">
        <f t="shared" si="104"/>
        <v/>
      </c>
      <c r="AY88" t="str">
        <f t="shared" si="105"/>
        <v/>
      </c>
      <c r="AZ88" t="str">
        <f t="shared" si="106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107"/>
        <v>#N/A</v>
      </c>
      <c r="BS88" t="e">
        <f t="shared" si="68"/>
        <v>#N/A</v>
      </c>
      <c r="BT88" t="e">
        <f t="shared" si="69"/>
        <v>#N/A</v>
      </c>
      <c r="BU88" t="e">
        <f t="shared" si="70"/>
        <v>#N/A</v>
      </c>
      <c r="BV88" t="e">
        <f t="shared" si="71"/>
        <v>#N/A</v>
      </c>
      <c r="BW88" t="e">
        <f t="shared" si="72"/>
        <v>#N/A</v>
      </c>
      <c r="BX88" t="e">
        <f t="shared" si="108"/>
        <v>#N/A</v>
      </c>
      <c r="BY88" t="e">
        <f t="shared" si="109"/>
        <v>#N/A</v>
      </c>
      <c r="BZ88" t="e">
        <f t="shared" si="110"/>
        <v>#N/A</v>
      </c>
      <c r="CA88" t="e">
        <f t="shared" si="111"/>
        <v>#N/A</v>
      </c>
      <c r="CB88" t="e">
        <f t="shared" si="73"/>
        <v>#N/A</v>
      </c>
      <c r="CC88" t="e">
        <f t="shared" si="74"/>
        <v>#N/A</v>
      </c>
      <c r="CD88" t="e">
        <f>IF(OR(ISNA($A88),$AC88&lt;100),NA(),IF($BR88=0,0,FLOOR((CB88-_xlfn.XLOOKUP(_xlfn.AGGREGATE(5,6,$BR$3:$BR2039),$BR$3:$BR$2000,CB$3:CB$2000,1,1))/_xlfn.XLOOKUP($BR88,$BR$3:$BR$2000,$BR$3:$BR$2000,1,1), 1)))</f>
        <v>#N/A</v>
      </c>
      <c r="CE88" t="e">
        <f t="shared" si="112"/>
        <v>#N/A</v>
      </c>
      <c r="CF88" t="e" cm="1">
        <f t="array" ref="CF88">IFERROR(IF(OR(ISNA($A88),$AC88&lt;100,INDEX(International!C$3:C$2000,_xlfn.XMATCH(100,International!C$3:C$2000,1,1)+$BR88)=""),NA(),INDEX(International!C$3:C$2000,_xlfn.XMATCH(100,International!C$3:C$2000,1,1)+$BR88)), NA())</f>
        <v>#N/A</v>
      </c>
      <c r="CG88" t="e">
        <f t="shared" si="75"/>
        <v>#N/A</v>
      </c>
      <c r="CH88" t="e">
        <f>IF(OR(ISNA($A88),$AC88&lt;100),NA(),IF($BR88=0,0,FLOOR((CF88-_xlfn.XLOOKUP(_xlfn.AGGREGATE(5,6,$BR$3:$BR2039),$BR$3:$BR$2000,CF$3:CF$2000,1,1))/_xlfn.XLOOKUP($BR88,$BR$3:$BR$2000,$BR$3:$BR$2000,1,1), 1)))</f>
        <v>#N/A</v>
      </c>
      <c r="CI88" t="e">
        <f t="shared" si="113"/>
        <v>#N/A</v>
      </c>
      <c r="CJ88" t="e" cm="1">
        <f t="array" ref="CJ88">IFERROR(IF(OR(ISNA($A88),$AC88&lt;100,INDEX(International!F$3:F$2000,_xlfn.XMATCH(100,International!F$3:F$2000,1,1)+$BR88)=""),NA(),INDEX(International!F$3:F$2000,_xlfn.XMATCH(100,International!F$3:F$2000,1,1)+$BR88)), NA())</f>
        <v>#N/A</v>
      </c>
      <c r="CK88" t="e">
        <f t="shared" si="76"/>
        <v>#N/A</v>
      </c>
      <c r="CL88" t="e">
        <f>IF(OR(ISNA($A88),$AC88&lt;100),NA(),IF($BR88=0,0,FLOOR((CJ88-_xlfn.XLOOKUP(_xlfn.AGGREGATE(5,6,$BR$3:$BR2039),$BR$3:$BR$2000,CJ$3:CJ$2000,1,1))/_xlfn.XLOOKUP($BR88,$BR$3:$BR$2000,$BR$3:$BR$2000,1,1), 1)))</f>
        <v>#N/A</v>
      </c>
      <c r="CM88" t="e">
        <f t="shared" si="114"/>
        <v>#N/A</v>
      </c>
      <c r="CN88" t="e" cm="1">
        <f t="array" ref="CN88">IFERROR(IF(OR(ISNA($A88),$AC88&lt;100,INDEX(International!I$3:I$2000,_xlfn.XMATCH(100,International!I$3:I$2000,1,1)+$BR88)=""),NA(),INDEX(International!I$3:I$2000,_xlfn.XMATCH(100,International!I$3:I$2000,1,1)+$BR88)), NA())</f>
        <v>#N/A</v>
      </c>
      <c r="CO88" t="e">
        <f t="shared" si="77"/>
        <v>#N/A</v>
      </c>
      <c r="CP88" t="e">
        <f>IF(OR(ISNA($A88),$AC88&lt;100),NA(),IF($BR88=0,0,FLOOR((CN88-_xlfn.XLOOKUP(_xlfn.AGGREGATE(5,6,$BR$3:$BR2039),$BR$3:$BR$2000,CN$3:CN$2000,1,1))/_xlfn.XLOOKUP($BR88,$BR$3:$BR$2000,$BR$3:$BR$2000,1,1), 1)))</f>
        <v>#N/A</v>
      </c>
      <c r="CQ88" t="e">
        <f t="shared" si="115"/>
        <v>#N/A</v>
      </c>
      <c r="CR88" t="e" cm="1">
        <f t="array" ref="CR88">IFERROR(IF(OR(ISNA($A88),$AC88&lt;100,INDEX(International!L$3:L$2000,_xlfn.XMATCH(100,International!L$3:L$2000,1,1)+$BR88)=""),NA(),INDEX(International!L$3:L$2000,_xlfn.XMATCH(100,International!L$3:L$2000,1,1)+$BR88)), NA())</f>
        <v>#N/A</v>
      </c>
      <c r="CS88" t="e">
        <f t="shared" si="78"/>
        <v>#N/A</v>
      </c>
      <c r="CT88" t="e">
        <f>IF(OR(ISNA($A88),$AC88&lt;100),NA(),IF($BR88=0,0,FLOOR((CR88-_xlfn.XLOOKUP(_xlfn.AGGREGATE(5,6,$BR$3:$BR2039),$BR$3:$BR$2000,CR$3:CR$2000,1,1))/_xlfn.XLOOKUP($BR88,$BR$3:$BR$2000,$BR$3:$BR$2000,1,1), 1)))</f>
        <v>#N/A</v>
      </c>
      <c r="CU88" t="e">
        <f t="shared" si="116"/>
        <v>#N/A</v>
      </c>
      <c r="CV88" t="e" cm="1">
        <f t="array" ref="CV88">IFERROR(IF(OR(ISNA($A88),$AC88&lt;100,INDEX(International!O$3:O$2000,_xlfn.XMATCH(100,International!O$3:O$2000,1,1)+$BR88)=""),NA(),INDEX(International!O$3:O$2000,_xlfn.XMATCH(100,International!O$3:O$2000,1,1)+$BR88)), NA())</f>
        <v>#N/A</v>
      </c>
      <c r="CW88" t="e">
        <f t="shared" si="79"/>
        <v>#N/A</v>
      </c>
      <c r="CX88" t="e">
        <f>IF(OR(ISNA($A88),$AC88&lt;100),NA(),IF($BR88=0,0,FLOOR((CV88-_xlfn.XLOOKUP(_xlfn.AGGREGATE(5,6,$BR$3:$BR2039),$BR$3:$BR$2000,CV$3:CV$2000,1,1))/_xlfn.XLOOKUP($BR88,$BR$3:$BR$2000,$BR$3:$BR$2000,1,1), 1)))</f>
        <v>#N/A</v>
      </c>
      <c r="CY88" t="e">
        <f t="shared" si="117"/>
        <v>#N/A</v>
      </c>
      <c r="CZ88" t="e" cm="1">
        <f t="array" ref="CZ88">IFERROR(IF(OR(ISNA($A88),$AC88&lt;100,INDEX(International!R$3:R$2000,_xlfn.XMATCH(100,International!R$3:R$2000,1,1)+$BR88)=""),NA(),INDEX(International!R$3:R$2000,_xlfn.XMATCH(100,International!R$3:R$2000,1,1)+$BR88)), NA())</f>
        <v>#N/A</v>
      </c>
      <c r="DA88" t="e">
        <f t="shared" si="80"/>
        <v>#N/A</v>
      </c>
      <c r="DB88" t="e">
        <f>IF(OR(ISNA($A88),$AC88&lt;100),NA(),IF($BR88=0,0,FLOOR((CZ88-_xlfn.XLOOKUP(_xlfn.AGGREGATE(5,6,$BR$3:$BR2039),$BR$3:$BR$2000,CZ$3:CZ$2000,1,1))/_xlfn.XLOOKUP($BR88,$BR$3:$BR$2000,$BR$3:$BR$2000,1,1), 1)))</f>
        <v>#N/A</v>
      </c>
      <c r="DC88" t="e">
        <f t="shared" si="118"/>
        <v>#N/A</v>
      </c>
      <c r="DD88" t="e" cm="1">
        <f t="array" ref="DD88">IFERROR(IF(OR(ISNA($A88),$AC88&lt;100,INDEX(International!U$3:U$2000,_xlfn.XMATCH(100,International!U$3:U$2000,1,1)+$BR88)=""),NA(),INDEX(International!U$3:U$2000,_xlfn.XMATCH(100,International!U$3:U$2000,1,1)+$BR88)), NA())</f>
        <v>#N/A</v>
      </c>
      <c r="DE88" t="e">
        <f t="shared" si="81"/>
        <v>#N/A</v>
      </c>
      <c r="DF88" t="e">
        <f>IF(OR(ISNA($A88),$AC88&lt;100),NA(),IF($BR88=0,0,FLOOR((DD88-_xlfn.XLOOKUP(_xlfn.AGGREGATE(5,6,$BR$3:$BR2039),$BR$3:$BR$2000,DD$3:DD$2000,1,1))/_xlfn.XLOOKUP($BR88,$BR$3:$BR$2000,$BR$3:$BR$2000,1,1), 1)))</f>
        <v>#N/A</v>
      </c>
      <c r="DG88" t="e">
        <f t="shared" si="119"/>
        <v>#N/A</v>
      </c>
      <c r="DH88" t="e" cm="1">
        <f t="array" ref="DH88">IFERROR(IF(OR(ISNA($A88),$AC88&lt;100,INDEX(International!X$3:X$2000,_xlfn.XMATCH(100,International!X$3:X$2000,1,1)+$BR88)=""),NA(),INDEX(International!X$3:X$2000,_xlfn.XMATCH(100,International!X$3:X$2000,1,1)+$BR88)), NA())</f>
        <v>#N/A</v>
      </c>
      <c r="DI88" t="e">
        <f t="shared" si="82"/>
        <v>#N/A</v>
      </c>
      <c r="DJ88" t="e">
        <f>IF(OR(ISNA($A88),$AC88&lt;100),NA(),IF($BR88=0,0,FLOOR((DH88-_xlfn.XLOOKUP(_xlfn.AGGREGATE(5,6,$BR$3:$BR2039),$BR$3:$BR$2000,DH$3:DH$2000,1,1))/_xlfn.XLOOKUP($BR88,$BR$3:$BR$2000,$BR$3:$BR$2000,1,1), 1)))</f>
        <v>#N/A</v>
      </c>
      <c r="DK88" t="e">
        <f t="shared" si="120"/>
        <v>#N/A</v>
      </c>
      <c r="DL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87+1,DL87+1,NA())))</f>
        <v>#N/A</v>
      </c>
      <c r="DM88" t="e" cm="1">
        <f t="array" ref="DM88">IFERROR(IF(ISNA($A88),NA(),INDEX(B$3:B$2000,_xlfn.XMATCH(Configuration!$B$12,B$3:B$2000,1,1)+$DL88)-0), NA())</f>
        <v>#N/A</v>
      </c>
      <c r="DN88" t="e" cm="1">
        <f t="array" ref="DN88">IFERROR(IF(ISNA($A88),NA(),INDEX(E$3:E$2000,_xlfn.XMATCH(Configuration!$B$12,E$3:E$2000,1,1)+$DL88)-0), NA())</f>
        <v>#N/A</v>
      </c>
      <c r="DO88" t="e" cm="1">
        <f t="array" ref="DO88">IFERROR(IF(ISNA($A88),NA(),INDEX(H$3:H$2000,_xlfn.XMATCH(Configuration!$B$12,H$3:H$2000,1,1)+$DL88)-0), NA())</f>
        <v>#N/A</v>
      </c>
      <c r="DP88" t="e" cm="1">
        <f t="array" ref="DP88">IFERROR(IF(ISNA($A88),NA(),INDEX(K$3:K$2000,_xlfn.XMATCH(Configuration!$B$12,K$3:K$2000,1,1)+$DL88)-0), NA())</f>
        <v>#N/A</v>
      </c>
      <c r="DQ88" t="e" cm="1">
        <f t="array" ref="DQ88">IFERROR(IF(ISNA($A88),NA(),INDEX(N$3:N$2000,_xlfn.XMATCH(Configuration!$B$12,N$3:N$2000,1,1)+$DL88)-0), NA())</f>
        <v>#N/A</v>
      </c>
      <c r="DR88" t="e" cm="1">
        <f t="array" ref="DR88">IFERROR(IF(ISNA($A88),NA(),INDEX(Q$3:Q$2000,_xlfn.XMATCH(Configuration!$B$12,Q$3:Q$2000,1,1)+$DL88)-0), NA())</f>
        <v>#N/A</v>
      </c>
      <c r="DS88" t="e" cm="1">
        <f t="array" ref="DS88">IFERROR(IF(ISNA($A88),NA(),INDEX(T$3:T$2000,_xlfn.XMATCH(Configuration!$B$12,T$3:T$2000,1,1)+$DL88)-0), NA())</f>
        <v>#N/A</v>
      </c>
      <c r="DT88" t="e" cm="1">
        <f t="array" ref="DT88">IFERROR(IF(ISNA($A88),NA(),INDEX(W$3:W$2000,_xlfn.XMATCH(Configuration!$B$12,W$3:W$2000,1,1)+$DL88)-0), NA())</f>
        <v>#N/A</v>
      </c>
    </row>
    <row r="89" spans="1:124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83"/>
        <v/>
      </c>
      <c r="AD89" t="str">
        <f t="shared" si="84"/>
        <v/>
      </c>
      <c r="AE89" t="str">
        <f t="shared" si="85"/>
        <v/>
      </c>
      <c r="AF89" s="5" t="str">
        <f t="shared" si="86"/>
        <v/>
      </c>
      <c r="AG89" t="str">
        <f t="shared" si="87"/>
        <v/>
      </c>
      <c r="AH89" t="str">
        <f t="shared" si="88"/>
        <v/>
      </c>
      <c r="AI89" t="str">
        <f t="shared" si="89"/>
        <v/>
      </c>
      <c r="AJ89" t="str">
        <f t="shared" si="90"/>
        <v/>
      </c>
      <c r="AK89" t="str">
        <f t="shared" si="91"/>
        <v/>
      </c>
      <c r="AL89" s="2" t="str">
        <f t="shared" si="92"/>
        <v/>
      </c>
      <c r="AM89" s="2" t="str">
        <f t="shared" si="93"/>
        <v/>
      </c>
      <c r="AN89" s="2" t="str">
        <f t="shared" si="94"/>
        <v/>
      </c>
      <c r="AO89" s="2" t="str">
        <f t="shared" si="95"/>
        <v/>
      </c>
      <c r="AP89" s="2" t="str">
        <f t="shared" si="96"/>
        <v/>
      </c>
      <c r="AQ89" s="2" t="str">
        <f t="shared" si="97"/>
        <v/>
      </c>
      <c r="AR89" s="2" t="str">
        <f t="shared" si="98"/>
        <v/>
      </c>
      <c r="AS89" s="2" t="str">
        <f t="shared" si="99"/>
        <v/>
      </c>
      <c r="AT89" s="2" t="str">
        <f t="shared" si="100"/>
        <v/>
      </c>
      <c r="AU89" s="2" t="str">
        <f t="shared" si="101"/>
        <v/>
      </c>
      <c r="AV89" s="3" t="str">
        <f t="shared" ca="1" si="102"/>
        <v/>
      </c>
      <c r="AW89" s="2" t="str">
        <f t="shared" si="103"/>
        <v/>
      </c>
      <c r="AX89" s="2" t="str">
        <f t="shared" si="104"/>
        <v/>
      </c>
      <c r="AY89" t="str">
        <f t="shared" si="105"/>
        <v/>
      </c>
      <c r="AZ89" t="str">
        <f t="shared" si="106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107"/>
        <v>#N/A</v>
      </c>
      <c r="BS89" t="e">
        <f t="shared" si="68"/>
        <v>#N/A</v>
      </c>
      <c r="BT89" t="e">
        <f t="shared" si="69"/>
        <v>#N/A</v>
      </c>
      <c r="BU89" t="e">
        <f t="shared" si="70"/>
        <v>#N/A</v>
      </c>
      <c r="BV89" t="e">
        <f t="shared" si="71"/>
        <v>#N/A</v>
      </c>
      <c r="BW89" t="e">
        <f t="shared" si="72"/>
        <v>#N/A</v>
      </c>
      <c r="BX89" t="e">
        <f t="shared" si="108"/>
        <v>#N/A</v>
      </c>
      <c r="BY89" t="e">
        <f t="shared" si="109"/>
        <v>#N/A</v>
      </c>
      <c r="BZ89" t="e">
        <f t="shared" si="110"/>
        <v>#N/A</v>
      </c>
      <c r="CA89" t="e">
        <f t="shared" si="111"/>
        <v>#N/A</v>
      </c>
      <c r="CB89" t="e">
        <f t="shared" si="73"/>
        <v>#N/A</v>
      </c>
      <c r="CC89" t="e">
        <f t="shared" si="74"/>
        <v>#N/A</v>
      </c>
      <c r="CD89" t="e">
        <f>IF(OR(ISNA($A89),$AC89&lt;100),NA(),IF($BR89=0,0,FLOOR((CB89-_xlfn.XLOOKUP(_xlfn.AGGREGATE(5,6,$BR$3:$BR2040),$BR$3:$BR$2000,CB$3:CB$2000,1,1))/_xlfn.XLOOKUP($BR89,$BR$3:$BR$2000,$BR$3:$BR$2000,1,1), 1)))</f>
        <v>#N/A</v>
      </c>
      <c r="CE89" t="e">
        <f t="shared" si="112"/>
        <v>#N/A</v>
      </c>
      <c r="CF89" t="e" cm="1">
        <f t="array" ref="CF89">IFERROR(IF(OR(ISNA($A89),$AC89&lt;100,INDEX(International!C$3:C$2000,_xlfn.XMATCH(100,International!C$3:C$2000,1,1)+$BR89)=""),NA(),INDEX(International!C$3:C$2000,_xlfn.XMATCH(100,International!C$3:C$2000,1,1)+$BR89)), NA())</f>
        <v>#N/A</v>
      </c>
      <c r="CG89" t="e">
        <f t="shared" si="75"/>
        <v>#N/A</v>
      </c>
      <c r="CH89" t="e">
        <f>IF(OR(ISNA($A89),$AC89&lt;100),NA(),IF($BR89=0,0,FLOOR((CF89-_xlfn.XLOOKUP(_xlfn.AGGREGATE(5,6,$BR$3:$BR2040),$BR$3:$BR$2000,CF$3:CF$2000,1,1))/_xlfn.XLOOKUP($BR89,$BR$3:$BR$2000,$BR$3:$BR$2000,1,1), 1)))</f>
        <v>#N/A</v>
      </c>
      <c r="CI89" t="e">
        <f t="shared" si="113"/>
        <v>#N/A</v>
      </c>
      <c r="CJ89" t="e" cm="1">
        <f t="array" ref="CJ89">IFERROR(IF(OR(ISNA($A89),$AC89&lt;100,INDEX(International!F$3:F$2000,_xlfn.XMATCH(100,International!F$3:F$2000,1,1)+$BR89)=""),NA(),INDEX(International!F$3:F$2000,_xlfn.XMATCH(100,International!F$3:F$2000,1,1)+$BR89)), NA())</f>
        <v>#N/A</v>
      </c>
      <c r="CK89" t="e">
        <f t="shared" si="76"/>
        <v>#N/A</v>
      </c>
      <c r="CL89" t="e">
        <f>IF(OR(ISNA($A89),$AC89&lt;100),NA(),IF($BR89=0,0,FLOOR((CJ89-_xlfn.XLOOKUP(_xlfn.AGGREGATE(5,6,$BR$3:$BR2040),$BR$3:$BR$2000,CJ$3:CJ$2000,1,1))/_xlfn.XLOOKUP($BR89,$BR$3:$BR$2000,$BR$3:$BR$2000,1,1), 1)))</f>
        <v>#N/A</v>
      </c>
      <c r="CM89" t="e">
        <f t="shared" si="114"/>
        <v>#N/A</v>
      </c>
      <c r="CN89" t="e" cm="1">
        <f t="array" ref="CN89">IFERROR(IF(OR(ISNA($A89),$AC89&lt;100,INDEX(International!I$3:I$2000,_xlfn.XMATCH(100,International!I$3:I$2000,1,1)+$BR89)=""),NA(),INDEX(International!I$3:I$2000,_xlfn.XMATCH(100,International!I$3:I$2000,1,1)+$BR89)), NA())</f>
        <v>#N/A</v>
      </c>
      <c r="CO89" t="e">
        <f t="shared" si="77"/>
        <v>#N/A</v>
      </c>
      <c r="CP89" t="e">
        <f>IF(OR(ISNA($A89),$AC89&lt;100),NA(),IF($BR89=0,0,FLOOR((CN89-_xlfn.XLOOKUP(_xlfn.AGGREGATE(5,6,$BR$3:$BR2040),$BR$3:$BR$2000,CN$3:CN$2000,1,1))/_xlfn.XLOOKUP($BR89,$BR$3:$BR$2000,$BR$3:$BR$2000,1,1), 1)))</f>
        <v>#N/A</v>
      </c>
      <c r="CQ89" t="e">
        <f t="shared" si="115"/>
        <v>#N/A</v>
      </c>
      <c r="CR89" t="e" cm="1">
        <f t="array" ref="CR89">IFERROR(IF(OR(ISNA($A89),$AC89&lt;100,INDEX(International!L$3:L$2000,_xlfn.XMATCH(100,International!L$3:L$2000,1,1)+$BR89)=""),NA(),INDEX(International!L$3:L$2000,_xlfn.XMATCH(100,International!L$3:L$2000,1,1)+$BR89)), NA())</f>
        <v>#N/A</v>
      </c>
      <c r="CS89" t="e">
        <f t="shared" si="78"/>
        <v>#N/A</v>
      </c>
      <c r="CT89" t="e">
        <f>IF(OR(ISNA($A89),$AC89&lt;100),NA(),IF($BR89=0,0,FLOOR((CR89-_xlfn.XLOOKUP(_xlfn.AGGREGATE(5,6,$BR$3:$BR2040),$BR$3:$BR$2000,CR$3:CR$2000,1,1))/_xlfn.XLOOKUP($BR89,$BR$3:$BR$2000,$BR$3:$BR$2000,1,1), 1)))</f>
        <v>#N/A</v>
      </c>
      <c r="CU89" t="e">
        <f t="shared" si="116"/>
        <v>#N/A</v>
      </c>
      <c r="CV89" t="e" cm="1">
        <f t="array" ref="CV89">IFERROR(IF(OR(ISNA($A89),$AC89&lt;100,INDEX(International!O$3:O$2000,_xlfn.XMATCH(100,International!O$3:O$2000,1,1)+$BR89)=""),NA(),INDEX(International!O$3:O$2000,_xlfn.XMATCH(100,International!O$3:O$2000,1,1)+$BR89)), NA())</f>
        <v>#N/A</v>
      </c>
      <c r="CW89" t="e">
        <f t="shared" si="79"/>
        <v>#N/A</v>
      </c>
      <c r="CX89" t="e">
        <f>IF(OR(ISNA($A89),$AC89&lt;100),NA(),IF($BR89=0,0,FLOOR((CV89-_xlfn.XLOOKUP(_xlfn.AGGREGATE(5,6,$BR$3:$BR2040),$BR$3:$BR$2000,CV$3:CV$2000,1,1))/_xlfn.XLOOKUP($BR89,$BR$3:$BR$2000,$BR$3:$BR$2000,1,1), 1)))</f>
        <v>#N/A</v>
      </c>
      <c r="CY89" t="e">
        <f t="shared" si="117"/>
        <v>#N/A</v>
      </c>
      <c r="CZ89" t="e" cm="1">
        <f t="array" ref="CZ89">IFERROR(IF(OR(ISNA($A89),$AC89&lt;100,INDEX(International!R$3:R$2000,_xlfn.XMATCH(100,International!R$3:R$2000,1,1)+$BR89)=""),NA(),INDEX(International!R$3:R$2000,_xlfn.XMATCH(100,International!R$3:R$2000,1,1)+$BR89)), NA())</f>
        <v>#N/A</v>
      </c>
      <c r="DA89" t="e">
        <f t="shared" si="80"/>
        <v>#N/A</v>
      </c>
      <c r="DB89" t="e">
        <f>IF(OR(ISNA($A89),$AC89&lt;100),NA(),IF($BR89=0,0,FLOOR((CZ89-_xlfn.XLOOKUP(_xlfn.AGGREGATE(5,6,$BR$3:$BR2040),$BR$3:$BR$2000,CZ$3:CZ$2000,1,1))/_xlfn.XLOOKUP($BR89,$BR$3:$BR$2000,$BR$3:$BR$2000,1,1), 1)))</f>
        <v>#N/A</v>
      </c>
      <c r="DC89" t="e">
        <f t="shared" si="118"/>
        <v>#N/A</v>
      </c>
      <c r="DD89" t="e" cm="1">
        <f t="array" ref="DD89">IFERROR(IF(OR(ISNA($A89),$AC89&lt;100,INDEX(International!U$3:U$2000,_xlfn.XMATCH(100,International!U$3:U$2000,1,1)+$BR89)=""),NA(),INDEX(International!U$3:U$2000,_xlfn.XMATCH(100,International!U$3:U$2000,1,1)+$BR89)), NA())</f>
        <v>#N/A</v>
      </c>
      <c r="DE89" t="e">
        <f t="shared" si="81"/>
        <v>#N/A</v>
      </c>
      <c r="DF89" t="e">
        <f>IF(OR(ISNA($A89),$AC89&lt;100),NA(),IF($BR89=0,0,FLOOR((DD89-_xlfn.XLOOKUP(_xlfn.AGGREGATE(5,6,$BR$3:$BR2040),$BR$3:$BR$2000,DD$3:DD$2000,1,1))/_xlfn.XLOOKUP($BR89,$BR$3:$BR$2000,$BR$3:$BR$2000,1,1), 1)))</f>
        <v>#N/A</v>
      </c>
      <c r="DG89" t="e">
        <f t="shared" si="119"/>
        <v>#N/A</v>
      </c>
      <c r="DH89" t="e" cm="1">
        <f t="array" ref="DH89">IFERROR(IF(OR(ISNA($A89),$AC89&lt;100,INDEX(International!X$3:X$2000,_xlfn.XMATCH(100,International!X$3:X$2000,1,1)+$BR89)=""),NA(),INDEX(International!X$3:X$2000,_xlfn.XMATCH(100,International!X$3:X$2000,1,1)+$BR89)), NA())</f>
        <v>#N/A</v>
      </c>
      <c r="DI89" t="e">
        <f t="shared" si="82"/>
        <v>#N/A</v>
      </c>
      <c r="DJ89" t="e">
        <f>IF(OR(ISNA($A89),$AC89&lt;100),NA(),IF($BR89=0,0,FLOOR((DH89-_xlfn.XLOOKUP(_xlfn.AGGREGATE(5,6,$BR$3:$BR2040),$BR$3:$BR$2000,DH$3:DH$2000,1,1))/_xlfn.XLOOKUP($BR89,$BR$3:$BR$2000,$BR$3:$BR$2000,1,1), 1)))</f>
        <v>#N/A</v>
      </c>
      <c r="DK89" t="e">
        <f t="shared" si="120"/>
        <v>#N/A</v>
      </c>
      <c r="DL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88+1,DL88+1,NA())))</f>
        <v>#N/A</v>
      </c>
      <c r="DM89" t="e" cm="1">
        <f t="array" ref="DM89">IFERROR(IF(ISNA($A89),NA(),INDEX(B$3:B$2000,_xlfn.XMATCH(Configuration!$B$12,B$3:B$2000,1,1)+$DL89)-0), NA())</f>
        <v>#N/A</v>
      </c>
      <c r="DN89" t="e" cm="1">
        <f t="array" ref="DN89">IFERROR(IF(ISNA($A89),NA(),INDEX(E$3:E$2000,_xlfn.XMATCH(Configuration!$B$12,E$3:E$2000,1,1)+$DL89)-0), NA())</f>
        <v>#N/A</v>
      </c>
      <c r="DO89" t="e" cm="1">
        <f t="array" ref="DO89">IFERROR(IF(ISNA($A89),NA(),INDEX(H$3:H$2000,_xlfn.XMATCH(Configuration!$B$12,H$3:H$2000,1,1)+$DL89)-0), NA())</f>
        <v>#N/A</v>
      </c>
      <c r="DP89" t="e" cm="1">
        <f t="array" ref="DP89">IFERROR(IF(ISNA($A89),NA(),INDEX(K$3:K$2000,_xlfn.XMATCH(Configuration!$B$12,K$3:K$2000,1,1)+$DL89)-0), NA())</f>
        <v>#N/A</v>
      </c>
      <c r="DQ89" t="e" cm="1">
        <f t="array" ref="DQ89">IFERROR(IF(ISNA($A89),NA(),INDEX(N$3:N$2000,_xlfn.XMATCH(Configuration!$B$12,N$3:N$2000,1,1)+$DL89)-0), NA())</f>
        <v>#N/A</v>
      </c>
      <c r="DR89" t="e" cm="1">
        <f t="array" ref="DR89">IFERROR(IF(ISNA($A89),NA(),INDEX(Q$3:Q$2000,_xlfn.XMATCH(Configuration!$B$12,Q$3:Q$2000,1,1)+$DL89)-0), NA())</f>
        <v>#N/A</v>
      </c>
      <c r="DS89" t="e" cm="1">
        <f t="array" ref="DS89">IFERROR(IF(ISNA($A89),NA(),INDEX(T$3:T$2000,_xlfn.XMATCH(Configuration!$B$12,T$3:T$2000,1,1)+$DL89)-0), NA())</f>
        <v>#N/A</v>
      </c>
      <c r="DT89" t="e" cm="1">
        <f t="array" ref="DT89">IFERROR(IF(ISNA($A89),NA(),INDEX(W$3:W$2000,_xlfn.XMATCH(Configuration!$B$12,W$3:W$2000,1,1)+$DL89)-0), NA())</f>
        <v>#N/A</v>
      </c>
    </row>
    <row r="90" spans="1:124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83"/>
        <v/>
      </c>
      <c r="AD90" t="str">
        <f t="shared" si="84"/>
        <v/>
      </c>
      <c r="AE90" t="str">
        <f t="shared" si="85"/>
        <v/>
      </c>
      <c r="AF90" s="5" t="str">
        <f t="shared" si="86"/>
        <v/>
      </c>
      <c r="AG90" t="str">
        <f t="shared" si="87"/>
        <v/>
      </c>
      <c r="AH90" t="str">
        <f t="shared" si="88"/>
        <v/>
      </c>
      <c r="AI90" t="str">
        <f t="shared" si="89"/>
        <v/>
      </c>
      <c r="AJ90" t="str">
        <f t="shared" si="90"/>
        <v/>
      </c>
      <c r="AK90" t="str">
        <f t="shared" si="91"/>
        <v/>
      </c>
      <c r="AL90" s="2" t="str">
        <f t="shared" si="92"/>
        <v/>
      </c>
      <c r="AM90" s="2" t="str">
        <f t="shared" si="93"/>
        <v/>
      </c>
      <c r="AN90" s="2" t="str">
        <f t="shared" si="94"/>
        <v/>
      </c>
      <c r="AO90" s="2" t="str">
        <f t="shared" si="95"/>
        <v/>
      </c>
      <c r="AP90" s="2" t="str">
        <f t="shared" si="96"/>
        <v/>
      </c>
      <c r="AQ90" s="2" t="str">
        <f t="shared" si="97"/>
        <v/>
      </c>
      <c r="AR90" s="2" t="str">
        <f t="shared" si="98"/>
        <v/>
      </c>
      <c r="AS90" s="2" t="str">
        <f t="shared" si="99"/>
        <v/>
      </c>
      <c r="AT90" s="2" t="str">
        <f t="shared" si="100"/>
        <v/>
      </c>
      <c r="AU90" s="2" t="str">
        <f t="shared" si="101"/>
        <v/>
      </c>
      <c r="AV90" s="3" t="str">
        <f t="shared" ca="1" si="102"/>
        <v/>
      </c>
      <c r="AW90" s="2" t="str">
        <f t="shared" si="103"/>
        <v/>
      </c>
      <c r="AX90" s="2" t="str">
        <f t="shared" si="104"/>
        <v/>
      </c>
      <c r="AY90" t="str">
        <f t="shared" si="105"/>
        <v/>
      </c>
      <c r="AZ90" t="str">
        <f t="shared" si="106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107"/>
        <v>#N/A</v>
      </c>
      <c r="BS90" t="e">
        <f t="shared" si="68"/>
        <v>#N/A</v>
      </c>
      <c r="BT90" t="e">
        <f t="shared" si="69"/>
        <v>#N/A</v>
      </c>
      <c r="BU90" t="e">
        <f t="shared" si="70"/>
        <v>#N/A</v>
      </c>
      <c r="BV90" t="e">
        <f t="shared" si="71"/>
        <v>#N/A</v>
      </c>
      <c r="BW90" t="e">
        <f t="shared" si="72"/>
        <v>#N/A</v>
      </c>
      <c r="BX90" t="e">
        <f t="shared" si="108"/>
        <v>#N/A</v>
      </c>
      <c r="BY90" t="e">
        <f t="shared" si="109"/>
        <v>#N/A</v>
      </c>
      <c r="BZ90" t="e">
        <f t="shared" si="110"/>
        <v>#N/A</v>
      </c>
      <c r="CA90" t="e">
        <f t="shared" si="111"/>
        <v>#N/A</v>
      </c>
      <c r="CB90" t="e">
        <f t="shared" si="73"/>
        <v>#N/A</v>
      </c>
      <c r="CC90" t="e">
        <f t="shared" si="74"/>
        <v>#N/A</v>
      </c>
      <c r="CD90" t="e">
        <f>IF(OR(ISNA($A90),$AC90&lt;100),NA(),IF($BR90=0,0,FLOOR((CB90-_xlfn.XLOOKUP(_xlfn.AGGREGATE(5,6,$BR$3:$BR2041),$BR$3:$BR$2000,CB$3:CB$2000,1,1))/_xlfn.XLOOKUP($BR90,$BR$3:$BR$2000,$BR$3:$BR$2000,1,1), 1)))</f>
        <v>#N/A</v>
      </c>
      <c r="CE90" t="e">
        <f t="shared" si="112"/>
        <v>#N/A</v>
      </c>
      <c r="CF90" t="e" cm="1">
        <f t="array" ref="CF90">IFERROR(IF(OR(ISNA($A90),$AC90&lt;100,INDEX(International!C$3:C$2000,_xlfn.XMATCH(100,International!C$3:C$2000,1,1)+$BR90)=""),NA(),INDEX(International!C$3:C$2000,_xlfn.XMATCH(100,International!C$3:C$2000,1,1)+$BR90)), NA())</f>
        <v>#N/A</v>
      </c>
      <c r="CG90" t="e">
        <f t="shared" si="75"/>
        <v>#N/A</v>
      </c>
      <c r="CH90" t="e">
        <f>IF(OR(ISNA($A90),$AC90&lt;100),NA(),IF($BR90=0,0,FLOOR((CF90-_xlfn.XLOOKUP(_xlfn.AGGREGATE(5,6,$BR$3:$BR2041),$BR$3:$BR$2000,CF$3:CF$2000,1,1))/_xlfn.XLOOKUP($BR90,$BR$3:$BR$2000,$BR$3:$BR$2000,1,1), 1)))</f>
        <v>#N/A</v>
      </c>
      <c r="CI90" t="e">
        <f t="shared" si="113"/>
        <v>#N/A</v>
      </c>
      <c r="CJ90" t="e" cm="1">
        <f t="array" ref="CJ90">IFERROR(IF(OR(ISNA($A90),$AC90&lt;100,INDEX(International!F$3:F$2000,_xlfn.XMATCH(100,International!F$3:F$2000,1,1)+$BR90)=""),NA(),INDEX(International!F$3:F$2000,_xlfn.XMATCH(100,International!F$3:F$2000,1,1)+$BR90)), NA())</f>
        <v>#N/A</v>
      </c>
      <c r="CK90" t="e">
        <f t="shared" si="76"/>
        <v>#N/A</v>
      </c>
      <c r="CL90" t="e">
        <f>IF(OR(ISNA($A90),$AC90&lt;100),NA(),IF($BR90=0,0,FLOOR((CJ90-_xlfn.XLOOKUP(_xlfn.AGGREGATE(5,6,$BR$3:$BR2041),$BR$3:$BR$2000,CJ$3:CJ$2000,1,1))/_xlfn.XLOOKUP($BR90,$BR$3:$BR$2000,$BR$3:$BR$2000,1,1), 1)))</f>
        <v>#N/A</v>
      </c>
      <c r="CM90" t="e">
        <f t="shared" si="114"/>
        <v>#N/A</v>
      </c>
      <c r="CN90" t="e" cm="1">
        <f t="array" ref="CN90">IFERROR(IF(OR(ISNA($A90),$AC90&lt;100,INDEX(International!I$3:I$2000,_xlfn.XMATCH(100,International!I$3:I$2000,1,1)+$BR90)=""),NA(),INDEX(International!I$3:I$2000,_xlfn.XMATCH(100,International!I$3:I$2000,1,1)+$BR90)), NA())</f>
        <v>#N/A</v>
      </c>
      <c r="CO90" t="e">
        <f t="shared" si="77"/>
        <v>#N/A</v>
      </c>
      <c r="CP90" t="e">
        <f>IF(OR(ISNA($A90),$AC90&lt;100),NA(),IF($BR90=0,0,FLOOR((CN90-_xlfn.XLOOKUP(_xlfn.AGGREGATE(5,6,$BR$3:$BR2041),$BR$3:$BR$2000,CN$3:CN$2000,1,1))/_xlfn.XLOOKUP($BR90,$BR$3:$BR$2000,$BR$3:$BR$2000,1,1), 1)))</f>
        <v>#N/A</v>
      </c>
      <c r="CQ90" t="e">
        <f t="shared" si="115"/>
        <v>#N/A</v>
      </c>
      <c r="CR90" t="e" cm="1">
        <f t="array" ref="CR90">IFERROR(IF(OR(ISNA($A90),$AC90&lt;100,INDEX(International!L$3:L$2000,_xlfn.XMATCH(100,International!L$3:L$2000,1,1)+$BR90)=""),NA(),INDEX(International!L$3:L$2000,_xlfn.XMATCH(100,International!L$3:L$2000,1,1)+$BR90)), NA())</f>
        <v>#N/A</v>
      </c>
      <c r="CS90" t="e">
        <f t="shared" si="78"/>
        <v>#N/A</v>
      </c>
      <c r="CT90" t="e">
        <f>IF(OR(ISNA($A90),$AC90&lt;100),NA(),IF($BR90=0,0,FLOOR((CR90-_xlfn.XLOOKUP(_xlfn.AGGREGATE(5,6,$BR$3:$BR2041),$BR$3:$BR$2000,CR$3:CR$2000,1,1))/_xlfn.XLOOKUP($BR90,$BR$3:$BR$2000,$BR$3:$BR$2000,1,1), 1)))</f>
        <v>#N/A</v>
      </c>
      <c r="CU90" t="e">
        <f t="shared" si="116"/>
        <v>#N/A</v>
      </c>
      <c r="CV90" t="e" cm="1">
        <f t="array" ref="CV90">IFERROR(IF(OR(ISNA($A90),$AC90&lt;100,INDEX(International!O$3:O$2000,_xlfn.XMATCH(100,International!O$3:O$2000,1,1)+$BR90)=""),NA(),INDEX(International!O$3:O$2000,_xlfn.XMATCH(100,International!O$3:O$2000,1,1)+$BR90)), NA())</f>
        <v>#N/A</v>
      </c>
      <c r="CW90" t="e">
        <f t="shared" si="79"/>
        <v>#N/A</v>
      </c>
      <c r="CX90" t="e">
        <f>IF(OR(ISNA($A90),$AC90&lt;100),NA(),IF($BR90=0,0,FLOOR((CV90-_xlfn.XLOOKUP(_xlfn.AGGREGATE(5,6,$BR$3:$BR2041),$BR$3:$BR$2000,CV$3:CV$2000,1,1))/_xlfn.XLOOKUP($BR90,$BR$3:$BR$2000,$BR$3:$BR$2000,1,1), 1)))</f>
        <v>#N/A</v>
      </c>
      <c r="CY90" t="e">
        <f t="shared" si="117"/>
        <v>#N/A</v>
      </c>
      <c r="CZ90" t="e" cm="1">
        <f t="array" ref="CZ90">IFERROR(IF(OR(ISNA($A90),$AC90&lt;100,INDEX(International!R$3:R$2000,_xlfn.XMATCH(100,International!R$3:R$2000,1,1)+$BR90)=""),NA(),INDEX(International!R$3:R$2000,_xlfn.XMATCH(100,International!R$3:R$2000,1,1)+$BR90)), NA())</f>
        <v>#N/A</v>
      </c>
      <c r="DA90" t="e">
        <f t="shared" si="80"/>
        <v>#N/A</v>
      </c>
      <c r="DB90" t="e">
        <f>IF(OR(ISNA($A90),$AC90&lt;100),NA(),IF($BR90=0,0,FLOOR((CZ90-_xlfn.XLOOKUP(_xlfn.AGGREGATE(5,6,$BR$3:$BR2041),$BR$3:$BR$2000,CZ$3:CZ$2000,1,1))/_xlfn.XLOOKUP($BR90,$BR$3:$BR$2000,$BR$3:$BR$2000,1,1), 1)))</f>
        <v>#N/A</v>
      </c>
      <c r="DC90" t="e">
        <f t="shared" si="118"/>
        <v>#N/A</v>
      </c>
      <c r="DD90" t="e" cm="1">
        <f t="array" ref="DD90">IFERROR(IF(OR(ISNA($A90),$AC90&lt;100,INDEX(International!U$3:U$2000,_xlfn.XMATCH(100,International!U$3:U$2000,1,1)+$BR90)=""),NA(),INDEX(International!U$3:U$2000,_xlfn.XMATCH(100,International!U$3:U$2000,1,1)+$BR90)), NA())</f>
        <v>#N/A</v>
      </c>
      <c r="DE90" t="e">
        <f t="shared" si="81"/>
        <v>#N/A</v>
      </c>
      <c r="DF90" t="e">
        <f>IF(OR(ISNA($A90),$AC90&lt;100),NA(),IF($BR90=0,0,FLOOR((DD90-_xlfn.XLOOKUP(_xlfn.AGGREGATE(5,6,$BR$3:$BR2041),$BR$3:$BR$2000,DD$3:DD$2000,1,1))/_xlfn.XLOOKUP($BR90,$BR$3:$BR$2000,$BR$3:$BR$2000,1,1), 1)))</f>
        <v>#N/A</v>
      </c>
      <c r="DG90" t="e">
        <f t="shared" si="119"/>
        <v>#N/A</v>
      </c>
      <c r="DH90" t="e" cm="1">
        <f t="array" ref="DH90">IFERROR(IF(OR(ISNA($A90),$AC90&lt;100,INDEX(International!X$3:X$2000,_xlfn.XMATCH(100,International!X$3:X$2000,1,1)+$BR90)=""),NA(),INDEX(International!X$3:X$2000,_xlfn.XMATCH(100,International!X$3:X$2000,1,1)+$BR90)), NA())</f>
        <v>#N/A</v>
      </c>
      <c r="DI90" t="e">
        <f t="shared" si="82"/>
        <v>#N/A</v>
      </c>
      <c r="DJ90" t="e">
        <f>IF(OR(ISNA($A90),$AC90&lt;100),NA(),IF($BR90=0,0,FLOOR((DH90-_xlfn.XLOOKUP(_xlfn.AGGREGATE(5,6,$BR$3:$BR2041),$BR$3:$BR$2000,DH$3:DH$2000,1,1))/_xlfn.XLOOKUP($BR90,$BR$3:$BR$2000,$BR$3:$BR$2000,1,1), 1)))</f>
        <v>#N/A</v>
      </c>
      <c r="DK90" t="e">
        <f t="shared" si="120"/>
        <v>#N/A</v>
      </c>
      <c r="DL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89+1,DL89+1,NA())))</f>
        <v>#N/A</v>
      </c>
      <c r="DM90" t="e" cm="1">
        <f t="array" ref="DM90">IFERROR(IF(ISNA($A90),NA(),INDEX(B$3:B$2000,_xlfn.XMATCH(Configuration!$B$12,B$3:B$2000,1,1)+$DL90)-0), NA())</f>
        <v>#N/A</v>
      </c>
      <c r="DN90" t="e" cm="1">
        <f t="array" ref="DN90">IFERROR(IF(ISNA($A90),NA(),INDEX(E$3:E$2000,_xlfn.XMATCH(Configuration!$B$12,E$3:E$2000,1,1)+$DL90)-0), NA())</f>
        <v>#N/A</v>
      </c>
      <c r="DO90" t="e" cm="1">
        <f t="array" ref="DO90">IFERROR(IF(ISNA($A90),NA(),INDEX(H$3:H$2000,_xlfn.XMATCH(Configuration!$B$12,H$3:H$2000,1,1)+$DL90)-0), NA())</f>
        <v>#N/A</v>
      </c>
      <c r="DP90" t="e" cm="1">
        <f t="array" ref="DP90">IFERROR(IF(ISNA($A90),NA(),INDEX(K$3:K$2000,_xlfn.XMATCH(Configuration!$B$12,K$3:K$2000,1,1)+$DL90)-0), NA())</f>
        <v>#N/A</v>
      </c>
      <c r="DQ90" t="e" cm="1">
        <f t="array" ref="DQ90">IFERROR(IF(ISNA($A90),NA(),INDEX(N$3:N$2000,_xlfn.XMATCH(Configuration!$B$12,N$3:N$2000,1,1)+$DL90)-0), NA())</f>
        <v>#N/A</v>
      </c>
      <c r="DR90" t="e" cm="1">
        <f t="array" ref="DR90">IFERROR(IF(ISNA($A90),NA(),INDEX(Q$3:Q$2000,_xlfn.XMATCH(Configuration!$B$12,Q$3:Q$2000,1,1)+$DL90)-0), NA())</f>
        <v>#N/A</v>
      </c>
      <c r="DS90" t="e" cm="1">
        <f t="array" ref="DS90">IFERROR(IF(ISNA($A90),NA(),INDEX(T$3:T$2000,_xlfn.XMATCH(Configuration!$B$12,T$3:T$2000,1,1)+$DL90)-0), NA())</f>
        <v>#N/A</v>
      </c>
      <c r="DT90" t="e" cm="1">
        <f t="array" ref="DT90">IFERROR(IF(ISNA($A90),NA(),INDEX(W$3:W$2000,_xlfn.XMATCH(Configuration!$B$12,W$3:W$2000,1,1)+$DL90)-0), NA())</f>
        <v>#N/A</v>
      </c>
    </row>
    <row r="91" spans="1:124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83"/>
        <v/>
      </c>
      <c r="AD91" t="str">
        <f t="shared" si="84"/>
        <v/>
      </c>
      <c r="AE91" t="str">
        <f t="shared" si="85"/>
        <v/>
      </c>
      <c r="AF91" s="5" t="str">
        <f t="shared" si="86"/>
        <v/>
      </c>
      <c r="AG91" t="str">
        <f t="shared" si="87"/>
        <v/>
      </c>
      <c r="AH91" t="str">
        <f t="shared" si="88"/>
        <v/>
      </c>
      <c r="AI91" t="str">
        <f t="shared" si="89"/>
        <v/>
      </c>
      <c r="AJ91" t="str">
        <f t="shared" si="90"/>
        <v/>
      </c>
      <c r="AK91" t="str">
        <f t="shared" si="91"/>
        <v/>
      </c>
      <c r="AL91" s="2" t="str">
        <f t="shared" si="92"/>
        <v/>
      </c>
      <c r="AM91" s="2" t="str">
        <f t="shared" si="93"/>
        <v/>
      </c>
      <c r="AN91" s="2" t="str">
        <f t="shared" si="94"/>
        <v/>
      </c>
      <c r="AO91" s="2" t="str">
        <f t="shared" si="95"/>
        <v/>
      </c>
      <c r="AP91" s="2" t="str">
        <f t="shared" si="96"/>
        <v/>
      </c>
      <c r="AQ91" s="2" t="str">
        <f t="shared" si="97"/>
        <v/>
      </c>
      <c r="AR91" s="2" t="str">
        <f t="shared" si="98"/>
        <v/>
      </c>
      <c r="AS91" s="2" t="str">
        <f t="shared" si="99"/>
        <v/>
      </c>
      <c r="AT91" s="2" t="str">
        <f t="shared" si="100"/>
        <v/>
      </c>
      <c r="AU91" s="2" t="str">
        <f t="shared" si="101"/>
        <v/>
      </c>
      <c r="AV91" s="3" t="str">
        <f t="shared" ca="1" si="102"/>
        <v/>
      </c>
      <c r="AW91" s="2" t="str">
        <f t="shared" si="103"/>
        <v/>
      </c>
      <c r="AX91" s="2" t="str">
        <f t="shared" si="104"/>
        <v/>
      </c>
      <c r="AY91" t="str">
        <f t="shared" si="105"/>
        <v/>
      </c>
      <c r="AZ91" t="str">
        <f t="shared" si="106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107"/>
        <v>#N/A</v>
      </c>
      <c r="BS91" t="e">
        <f t="shared" si="68"/>
        <v>#N/A</v>
      </c>
      <c r="BT91" t="e">
        <f t="shared" si="69"/>
        <v>#N/A</v>
      </c>
      <c r="BU91" t="e">
        <f t="shared" si="70"/>
        <v>#N/A</v>
      </c>
      <c r="BV91" t="e">
        <f t="shared" si="71"/>
        <v>#N/A</v>
      </c>
      <c r="BW91" t="e">
        <f t="shared" si="72"/>
        <v>#N/A</v>
      </c>
      <c r="BX91" t="e">
        <f t="shared" si="108"/>
        <v>#N/A</v>
      </c>
      <c r="BY91" t="e">
        <f t="shared" si="109"/>
        <v>#N/A</v>
      </c>
      <c r="BZ91" t="e">
        <f t="shared" si="110"/>
        <v>#N/A</v>
      </c>
      <c r="CA91" t="e">
        <f t="shared" si="111"/>
        <v>#N/A</v>
      </c>
      <c r="CB91" t="e">
        <f t="shared" si="73"/>
        <v>#N/A</v>
      </c>
      <c r="CC91" t="e">
        <f t="shared" si="74"/>
        <v>#N/A</v>
      </c>
      <c r="CD91" t="e">
        <f>IF(OR(ISNA($A91),$AC91&lt;100),NA(),IF($BR91=0,0,FLOOR((CB91-_xlfn.XLOOKUP(_xlfn.AGGREGATE(5,6,$BR$3:$BR2042),$BR$3:$BR$2000,CB$3:CB$2000,1,1))/_xlfn.XLOOKUP($BR91,$BR$3:$BR$2000,$BR$3:$BR$2000,1,1), 1)))</f>
        <v>#N/A</v>
      </c>
      <c r="CE91" t="e">
        <f t="shared" si="112"/>
        <v>#N/A</v>
      </c>
      <c r="CF91" t="e" cm="1">
        <f t="array" ref="CF91">IFERROR(IF(OR(ISNA($A91),$AC91&lt;100,INDEX(International!C$3:C$2000,_xlfn.XMATCH(100,International!C$3:C$2000,1,1)+$BR91)=""),NA(),INDEX(International!C$3:C$2000,_xlfn.XMATCH(100,International!C$3:C$2000,1,1)+$BR91)), NA())</f>
        <v>#N/A</v>
      </c>
      <c r="CG91" t="e">
        <f t="shared" si="75"/>
        <v>#N/A</v>
      </c>
      <c r="CH91" t="e">
        <f>IF(OR(ISNA($A91),$AC91&lt;100),NA(),IF($BR91=0,0,FLOOR((CF91-_xlfn.XLOOKUP(_xlfn.AGGREGATE(5,6,$BR$3:$BR2042),$BR$3:$BR$2000,CF$3:CF$2000,1,1))/_xlfn.XLOOKUP($BR91,$BR$3:$BR$2000,$BR$3:$BR$2000,1,1), 1)))</f>
        <v>#N/A</v>
      </c>
      <c r="CI91" t="e">
        <f t="shared" si="113"/>
        <v>#N/A</v>
      </c>
      <c r="CJ91" t="e" cm="1">
        <f t="array" ref="CJ91">IFERROR(IF(OR(ISNA($A91),$AC91&lt;100,INDEX(International!F$3:F$2000,_xlfn.XMATCH(100,International!F$3:F$2000,1,1)+$BR91)=""),NA(),INDEX(International!F$3:F$2000,_xlfn.XMATCH(100,International!F$3:F$2000,1,1)+$BR91)), NA())</f>
        <v>#N/A</v>
      </c>
      <c r="CK91" t="e">
        <f t="shared" si="76"/>
        <v>#N/A</v>
      </c>
      <c r="CL91" t="e">
        <f>IF(OR(ISNA($A91),$AC91&lt;100),NA(),IF($BR91=0,0,FLOOR((CJ91-_xlfn.XLOOKUP(_xlfn.AGGREGATE(5,6,$BR$3:$BR2042),$BR$3:$BR$2000,CJ$3:CJ$2000,1,1))/_xlfn.XLOOKUP($BR91,$BR$3:$BR$2000,$BR$3:$BR$2000,1,1), 1)))</f>
        <v>#N/A</v>
      </c>
      <c r="CM91" t="e">
        <f t="shared" si="114"/>
        <v>#N/A</v>
      </c>
      <c r="CN91" t="e" cm="1">
        <f t="array" ref="CN91">IFERROR(IF(OR(ISNA($A91),$AC91&lt;100,INDEX(International!I$3:I$2000,_xlfn.XMATCH(100,International!I$3:I$2000,1,1)+$BR91)=""),NA(),INDEX(International!I$3:I$2000,_xlfn.XMATCH(100,International!I$3:I$2000,1,1)+$BR91)), NA())</f>
        <v>#N/A</v>
      </c>
      <c r="CO91" t="e">
        <f t="shared" si="77"/>
        <v>#N/A</v>
      </c>
      <c r="CP91" t="e">
        <f>IF(OR(ISNA($A91),$AC91&lt;100),NA(),IF($BR91=0,0,FLOOR((CN91-_xlfn.XLOOKUP(_xlfn.AGGREGATE(5,6,$BR$3:$BR2042),$BR$3:$BR$2000,CN$3:CN$2000,1,1))/_xlfn.XLOOKUP($BR91,$BR$3:$BR$2000,$BR$3:$BR$2000,1,1), 1)))</f>
        <v>#N/A</v>
      </c>
      <c r="CQ91" t="e">
        <f t="shared" si="115"/>
        <v>#N/A</v>
      </c>
      <c r="CR91" t="e" cm="1">
        <f t="array" ref="CR91">IFERROR(IF(OR(ISNA($A91),$AC91&lt;100,INDEX(International!L$3:L$2000,_xlfn.XMATCH(100,International!L$3:L$2000,1,1)+$BR91)=""),NA(),INDEX(International!L$3:L$2000,_xlfn.XMATCH(100,International!L$3:L$2000,1,1)+$BR91)), NA())</f>
        <v>#N/A</v>
      </c>
      <c r="CS91" t="e">
        <f t="shared" si="78"/>
        <v>#N/A</v>
      </c>
      <c r="CT91" t="e">
        <f>IF(OR(ISNA($A91),$AC91&lt;100),NA(),IF($BR91=0,0,FLOOR((CR91-_xlfn.XLOOKUP(_xlfn.AGGREGATE(5,6,$BR$3:$BR2042),$BR$3:$BR$2000,CR$3:CR$2000,1,1))/_xlfn.XLOOKUP($BR91,$BR$3:$BR$2000,$BR$3:$BR$2000,1,1), 1)))</f>
        <v>#N/A</v>
      </c>
      <c r="CU91" t="e">
        <f t="shared" si="116"/>
        <v>#N/A</v>
      </c>
      <c r="CV91" t="e" cm="1">
        <f t="array" ref="CV91">IFERROR(IF(OR(ISNA($A91),$AC91&lt;100,INDEX(International!O$3:O$2000,_xlfn.XMATCH(100,International!O$3:O$2000,1,1)+$BR91)=""),NA(),INDEX(International!O$3:O$2000,_xlfn.XMATCH(100,International!O$3:O$2000,1,1)+$BR91)), NA())</f>
        <v>#N/A</v>
      </c>
      <c r="CW91" t="e">
        <f t="shared" si="79"/>
        <v>#N/A</v>
      </c>
      <c r="CX91" t="e">
        <f>IF(OR(ISNA($A91),$AC91&lt;100),NA(),IF($BR91=0,0,FLOOR((CV91-_xlfn.XLOOKUP(_xlfn.AGGREGATE(5,6,$BR$3:$BR2042),$BR$3:$BR$2000,CV$3:CV$2000,1,1))/_xlfn.XLOOKUP($BR91,$BR$3:$BR$2000,$BR$3:$BR$2000,1,1), 1)))</f>
        <v>#N/A</v>
      </c>
      <c r="CY91" t="e">
        <f t="shared" si="117"/>
        <v>#N/A</v>
      </c>
      <c r="CZ91" t="e" cm="1">
        <f t="array" ref="CZ91">IFERROR(IF(OR(ISNA($A91),$AC91&lt;100,INDEX(International!R$3:R$2000,_xlfn.XMATCH(100,International!R$3:R$2000,1,1)+$BR91)=""),NA(),INDEX(International!R$3:R$2000,_xlfn.XMATCH(100,International!R$3:R$2000,1,1)+$BR91)), NA())</f>
        <v>#N/A</v>
      </c>
      <c r="DA91" t="e">
        <f t="shared" si="80"/>
        <v>#N/A</v>
      </c>
      <c r="DB91" t="e">
        <f>IF(OR(ISNA($A91),$AC91&lt;100),NA(),IF($BR91=0,0,FLOOR((CZ91-_xlfn.XLOOKUP(_xlfn.AGGREGATE(5,6,$BR$3:$BR2042),$BR$3:$BR$2000,CZ$3:CZ$2000,1,1))/_xlfn.XLOOKUP($BR91,$BR$3:$BR$2000,$BR$3:$BR$2000,1,1), 1)))</f>
        <v>#N/A</v>
      </c>
      <c r="DC91" t="e">
        <f t="shared" si="118"/>
        <v>#N/A</v>
      </c>
      <c r="DD91" t="e" cm="1">
        <f t="array" ref="DD91">IFERROR(IF(OR(ISNA($A91),$AC91&lt;100,INDEX(International!U$3:U$2000,_xlfn.XMATCH(100,International!U$3:U$2000,1,1)+$BR91)=""),NA(),INDEX(International!U$3:U$2000,_xlfn.XMATCH(100,International!U$3:U$2000,1,1)+$BR91)), NA())</f>
        <v>#N/A</v>
      </c>
      <c r="DE91" t="e">
        <f t="shared" si="81"/>
        <v>#N/A</v>
      </c>
      <c r="DF91" t="e">
        <f>IF(OR(ISNA($A91),$AC91&lt;100),NA(),IF($BR91=0,0,FLOOR((DD91-_xlfn.XLOOKUP(_xlfn.AGGREGATE(5,6,$BR$3:$BR2042),$BR$3:$BR$2000,DD$3:DD$2000,1,1))/_xlfn.XLOOKUP($BR91,$BR$3:$BR$2000,$BR$3:$BR$2000,1,1), 1)))</f>
        <v>#N/A</v>
      </c>
      <c r="DG91" t="e">
        <f t="shared" si="119"/>
        <v>#N/A</v>
      </c>
      <c r="DH91" t="e" cm="1">
        <f t="array" ref="DH91">IFERROR(IF(OR(ISNA($A91),$AC91&lt;100,INDEX(International!X$3:X$2000,_xlfn.XMATCH(100,International!X$3:X$2000,1,1)+$BR91)=""),NA(),INDEX(International!X$3:X$2000,_xlfn.XMATCH(100,International!X$3:X$2000,1,1)+$BR91)), NA())</f>
        <v>#N/A</v>
      </c>
      <c r="DI91" t="e">
        <f t="shared" si="82"/>
        <v>#N/A</v>
      </c>
      <c r="DJ91" t="e">
        <f>IF(OR(ISNA($A91),$AC91&lt;100),NA(),IF($BR91=0,0,FLOOR((DH91-_xlfn.XLOOKUP(_xlfn.AGGREGATE(5,6,$BR$3:$BR2042),$BR$3:$BR$2000,DH$3:DH$2000,1,1))/_xlfn.XLOOKUP($BR91,$BR$3:$BR$2000,$BR$3:$BR$2000,1,1), 1)))</f>
        <v>#N/A</v>
      </c>
      <c r="DK91" t="e">
        <f t="shared" si="120"/>
        <v>#N/A</v>
      </c>
      <c r="DL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90+1,DL90+1,NA())))</f>
        <v>#N/A</v>
      </c>
      <c r="DM91" t="e" cm="1">
        <f t="array" ref="DM91">IFERROR(IF(ISNA($A91),NA(),INDEX(B$3:B$2000,_xlfn.XMATCH(Configuration!$B$12,B$3:B$2000,1,1)+$DL91)-0), NA())</f>
        <v>#N/A</v>
      </c>
      <c r="DN91" t="e" cm="1">
        <f t="array" ref="DN91">IFERROR(IF(ISNA($A91),NA(),INDEX(E$3:E$2000,_xlfn.XMATCH(Configuration!$B$12,E$3:E$2000,1,1)+$DL91)-0), NA())</f>
        <v>#N/A</v>
      </c>
      <c r="DO91" t="e" cm="1">
        <f t="array" ref="DO91">IFERROR(IF(ISNA($A91),NA(),INDEX(H$3:H$2000,_xlfn.XMATCH(Configuration!$B$12,H$3:H$2000,1,1)+$DL91)-0), NA())</f>
        <v>#N/A</v>
      </c>
      <c r="DP91" t="e" cm="1">
        <f t="array" ref="DP91">IFERROR(IF(ISNA($A91),NA(),INDEX(K$3:K$2000,_xlfn.XMATCH(Configuration!$B$12,K$3:K$2000,1,1)+$DL91)-0), NA())</f>
        <v>#N/A</v>
      </c>
      <c r="DQ91" t="e" cm="1">
        <f t="array" ref="DQ91">IFERROR(IF(ISNA($A91),NA(),INDEX(N$3:N$2000,_xlfn.XMATCH(Configuration!$B$12,N$3:N$2000,1,1)+$DL91)-0), NA())</f>
        <v>#N/A</v>
      </c>
      <c r="DR91" t="e" cm="1">
        <f t="array" ref="DR91">IFERROR(IF(ISNA($A91),NA(),INDEX(Q$3:Q$2000,_xlfn.XMATCH(Configuration!$B$12,Q$3:Q$2000,1,1)+$DL91)-0), NA())</f>
        <v>#N/A</v>
      </c>
      <c r="DS91" t="e" cm="1">
        <f t="array" ref="DS91">IFERROR(IF(ISNA($A91),NA(),INDEX(T$3:T$2000,_xlfn.XMATCH(Configuration!$B$12,T$3:T$2000,1,1)+$DL91)-0), NA())</f>
        <v>#N/A</v>
      </c>
      <c r="DT91" t="e" cm="1">
        <f t="array" ref="DT91">IFERROR(IF(ISNA($A91),NA(),INDEX(W$3:W$2000,_xlfn.XMATCH(Configuration!$B$12,W$3:W$2000,1,1)+$DL91)-0), NA())</f>
        <v>#N/A</v>
      </c>
    </row>
    <row r="92" spans="1:124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83"/>
        <v/>
      </c>
      <c r="AD92" t="str">
        <f t="shared" si="84"/>
        <v/>
      </c>
      <c r="AE92" t="str">
        <f t="shared" si="85"/>
        <v/>
      </c>
      <c r="AF92" s="5" t="str">
        <f t="shared" si="86"/>
        <v/>
      </c>
      <c r="AG92" t="str">
        <f t="shared" si="87"/>
        <v/>
      </c>
      <c r="AH92" t="str">
        <f t="shared" si="88"/>
        <v/>
      </c>
      <c r="AI92" t="str">
        <f t="shared" si="89"/>
        <v/>
      </c>
      <c r="AJ92" t="str">
        <f t="shared" si="90"/>
        <v/>
      </c>
      <c r="AK92" t="str">
        <f t="shared" si="91"/>
        <v/>
      </c>
      <c r="AL92" s="2" t="str">
        <f t="shared" si="92"/>
        <v/>
      </c>
      <c r="AM92" s="2" t="str">
        <f t="shared" si="93"/>
        <v/>
      </c>
      <c r="AN92" s="2" t="str">
        <f t="shared" si="94"/>
        <v/>
      </c>
      <c r="AO92" s="2" t="str">
        <f t="shared" si="95"/>
        <v/>
      </c>
      <c r="AP92" s="2" t="str">
        <f t="shared" si="96"/>
        <v/>
      </c>
      <c r="AQ92" s="2" t="str">
        <f t="shared" si="97"/>
        <v/>
      </c>
      <c r="AR92" s="2" t="str">
        <f t="shared" si="98"/>
        <v/>
      </c>
      <c r="AS92" s="2" t="str">
        <f t="shared" si="99"/>
        <v/>
      </c>
      <c r="AT92" s="2" t="str">
        <f t="shared" si="100"/>
        <v/>
      </c>
      <c r="AU92" s="2" t="str">
        <f t="shared" si="101"/>
        <v/>
      </c>
      <c r="AV92" s="3" t="str">
        <f t="shared" ca="1" si="102"/>
        <v/>
      </c>
      <c r="AW92" s="2" t="str">
        <f t="shared" si="103"/>
        <v/>
      </c>
      <c r="AX92" s="2" t="str">
        <f t="shared" si="104"/>
        <v/>
      </c>
      <c r="AY92" t="str">
        <f t="shared" si="105"/>
        <v/>
      </c>
      <c r="AZ92" t="str">
        <f t="shared" si="106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107"/>
        <v>#N/A</v>
      </c>
      <c r="BS92" t="e">
        <f t="shared" si="68"/>
        <v>#N/A</v>
      </c>
      <c r="BT92" t="e">
        <f t="shared" si="69"/>
        <v>#N/A</v>
      </c>
      <c r="BU92" t="e">
        <f t="shared" si="70"/>
        <v>#N/A</v>
      </c>
      <c r="BV92" t="e">
        <f t="shared" si="71"/>
        <v>#N/A</v>
      </c>
      <c r="BW92" t="e">
        <f t="shared" si="72"/>
        <v>#N/A</v>
      </c>
      <c r="BX92" t="e">
        <f t="shared" si="108"/>
        <v>#N/A</v>
      </c>
      <c r="BY92" t="e">
        <f t="shared" si="109"/>
        <v>#N/A</v>
      </c>
      <c r="BZ92" t="e">
        <f t="shared" si="110"/>
        <v>#N/A</v>
      </c>
      <c r="CA92" t="e">
        <f t="shared" si="111"/>
        <v>#N/A</v>
      </c>
      <c r="CB92" t="e">
        <f t="shared" si="73"/>
        <v>#N/A</v>
      </c>
      <c r="CC92" t="e">
        <f t="shared" si="74"/>
        <v>#N/A</v>
      </c>
      <c r="CD92" t="e">
        <f>IF(OR(ISNA($A92),$AC92&lt;100),NA(),IF($BR92=0,0,FLOOR((CB92-_xlfn.XLOOKUP(_xlfn.AGGREGATE(5,6,$BR$3:$BR2043),$BR$3:$BR$2000,CB$3:CB$2000,1,1))/_xlfn.XLOOKUP($BR92,$BR$3:$BR$2000,$BR$3:$BR$2000,1,1), 1)))</f>
        <v>#N/A</v>
      </c>
      <c r="CE92" t="e">
        <f t="shared" si="112"/>
        <v>#N/A</v>
      </c>
      <c r="CF92" t="e" cm="1">
        <f t="array" ref="CF92">IFERROR(IF(OR(ISNA($A92),$AC92&lt;100,INDEX(International!C$3:C$2000,_xlfn.XMATCH(100,International!C$3:C$2000,1,1)+$BR92)=""),NA(),INDEX(International!C$3:C$2000,_xlfn.XMATCH(100,International!C$3:C$2000,1,1)+$BR92)), NA())</f>
        <v>#N/A</v>
      </c>
      <c r="CG92" t="e">
        <f t="shared" si="75"/>
        <v>#N/A</v>
      </c>
      <c r="CH92" t="e">
        <f>IF(OR(ISNA($A92),$AC92&lt;100),NA(),IF($BR92=0,0,FLOOR((CF92-_xlfn.XLOOKUP(_xlfn.AGGREGATE(5,6,$BR$3:$BR2043),$BR$3:$BR$2000,CF$3:CF$2000,1,1))/_xlfn.XLOOKUP($BR92,$BR$3:$BR$2000,$BR$3:$BR$2000,1,1), 1)))</f>
        <v>#N/A</v>
      </c>
      <c r="CI92" t="e">
        <f t="shared" si="113"/>
        <v>#N/A</v>
      </c>
      <c r="CJ92" t="e" cm="1">
        <f t="array" ref="CJ92">IFERROR(IF(OR(ISNA($A92),$AC92&lt;100,INDEX(International!F$3:F$2000,_xlfn.XMATCH(100,International!F$3:F$2000,1,1)+$BR92)=""),NA(),INDEX(International!F$3:F$2000,_xlfn.XMATCH(100,International!F$3:F$2000,1,1)+$BR92)), NA())</f>
        <v>#N/A</v>
      </c>
      <c r="CK92" t="e">
        <f t="shared" si="76"/>
        <v>#N/A</v>
      </c>
      <c r="CL92" t="e">
        <f>IF(OR(ISNA($A92),$AC92&lt;100),NA(),IF($BR92=0,0,FLOOR((CJ92-_xlfn.XLOOKUP(_xlfn.AGGREGATE(5,6,$BR$3:$BR2043),$BR$3:$BR$2000,CJ$3:CJ$2000,1,1))/_xlfn.XLOOKUP($BR92,$BR$3:$BR$2000,$BR$3:$BR$2000,1,1), 1)))</f>
        <v>#N/A</v>
      </c>
      <c r="CM92" t="e">
        <f t="shared" si="114"/>
        <v>#N/A</v>
      </c>
      <c r="CN92" t="e" cm="1">
        <f t="array" ref="CN92">IFERROR(IF(OR(ISNA($A92),$AC92&lt;100,INDEX(International!I$3:I$2000,_xlfn.XMATCH(100,International!I$3:I$2000,1,1)+$BR92)=""),NA(),INDEX(International!I$3:I$2000,_xlfn.XMATCH(100,International!I$3:I$2000,1,1)+$BR92)), NA())</f>
        <v>#N/A</v>
      </c>
      <c r="CO92" t="e">
        <f t="shared" si="77"/>
        <v>#N/A</v>
      </c>
      <c r="CP92" t="e">
        <f>IF(OR(ISNA($A92),$AC92&lt;100),NA(),IF($BR92=0,0,FLOOR((CN92-_xlfn.XLOOKUP(_xlfn.AGGREGATE(5,6,$BR$3:$BR2043),$BR$3:$BR$2000,CN$3:CN$2000,1,1))/_xlfn.XLOOKUP($BR92,$BR$3:$BR$2000,$BR$3:$BR$2000,1,1), 1)))</f>
        <v>#N/A</v>
      </c>
      <c r="CQ92" t="e">
        <f t="shared" si="115"/>
        <v>#N/A</v>
      </c>
      <c r="CR92" t="e" cm="1">
        <f t="array" ref="CR92">IFERROR(IF(OR(ISNA($A92),$AC92&lt;100,INDEX(International!L$3:L$2000,_xlfn.XMATCH(100,International!L$3:L$2000,1,1)+$BR92)=""),NA(),INDEX(International!L$3:L$2000,_xlfn.XMATCH(100,International!L$3:L$2000,1,1)+$BR92)), NA())</f>
        <v>#N/A</v>
      </c>
      <c r="CS92" t="e">
        <f t="shared" si="78"/>
        <v>#N/A</v>
      </c>
      <c r="CT92" t="e">
        <f>IF(OR(ISNA($A92),$AC92&lt;100),NA(),IF($BR92=0,0,FLOOR((CR92-_xlfn.XLOOKUP(_xlfn.AGGREGATE(5,6,$BR$3:$BR2043),$BR$3:$BR$2000,CR$3:CR$2000,1,1))/_xlfn.XLOOKUP($BR92,$BR$3:$BR$2000,$BR$3:$BR$2000,1,1), 1)))</f>
        <v>#N/A</v>
      </c>
      <c r="CU92" t="e">
        <f t="shared" si="116"/>
        <v>#N/A</v>
      </c>
      <c r="CV92" t="e" cm="1">
        <f t="array" ref="CV92">IFERROR(IF(OR(ISNA($A92),$AC92&lt;100,INDEX(International!O$3:O$2000,_xlfn.XMATCH(100,International!O$3:O$2000,1,1)+$BR92)=""),NA(),INDEX(International!O$3:O$2000,_xlfn.XMATCH(100,International!O$3:O$2000,1,1)+$BR92)), NA())</f>
        <v>#N/A</v>
      </c>
      <c r="CW92" t="e">
        <f t="shared" si="79"/>
        <v>#N/A</v>
      </c>
      <c r="CX92" t="e">
        <f>IF(OR(ISNA($A92),$AC92&lt;100),NA(),IF($BR92=0,0,FLOOR((CV92-_xlfn.XLOOKUP(_xlfn.AGGREGATE(5,6,$BR$3:$BR2043),$BR$3:$BR$2000,CV$3:CV$2000,1,1))/_xlfn.XLOOKUP($BR92,$BR$3:$BR$2000,$BR$3:$BR$2000,1,1), 1)))</f>
        <v>#N/A</v>
      </c>
      <c r="CY92" t="e">
        <f t="shared" si="117"/>
        <v>#N/A</v>
      </c>
      <c r="CZ92" t="e" cm="1">
        <f t="array" ref="CZ92">IFERROR(IF(OR(ISNA($A92),$AC92&lt;100,INDEX(International!R$3:R$2000,_xlfn.XMATCH(100,International!R$3:R$2000,1,1)+$BR92)=""),NA(),INDEX(International!R$3:R$2000,_xlfn.XMATCH(100,International!R$3:R$2000,1,1)+$BR92)), NA())</f>
        <v>#N/A</v>
      </c>
      <c r="DA92" t="e">
        <f t="shared" si="80"/>
        <v>#N/A</v>
      </c>
      <c r="DB92" t="e">
        <f>IF(OR(ISNA($A92),$AC92&lt;100),NA(),IF($BR92=0,0,FLOOR((CZ92-_xlfn.XLOOKUP(_xlfn.AGGREGATE(5,6,$BR$3:$BR2043),$BR$3:$BR$2000,CZ$3:CZ$2000,1,1))/_xlfn.XLOOKUP($BR92,$BR$3:$BR$2000,$BR$3:$BR$2000,1,1), 1)))</f>
        <v>#N/A</v>
      </c>
      <c r="DC92" t="e">
        <f t="shared" si="118"/>
        <v>#N/A</v>
      </c>
      <c r="DD92" t="e" cm="1">
        <f t="array" ref="DD92">IFERROR(IF(OR(ISNA($A92),$AC92&lt;100,INDEX(International!U$3:U$2000,_xlfn.XMATCH(100,International!U$3:U$2000,1,1)+$BR92)=""),NA(),INDEX(International!U$3:U$2000,_xlfn.XMATCH(100,International!U$3:U$2000,1,1)+$BR92)), NA())</f>
        <v>#N/A</v>
      </c>
      <c r="DE92" t="e">
        <f t="shared" si="81"/>
        <v>#N/A</v>
      </c>
      <c r="DF92" t="e">
        <f>IF(OR(ISNA($A92),$AC92&lt;100),NA(),IF($BR92=0,0,FLOOR((DD92-_xlfn.XLOOKUP(_xlfn.AGGREGATE(5,6,$BR$3:$BR2043),$BR$3:$BR$2000,DD$3:DD$2000,1,1))/_xlfn.XLOOKUP($BR92,$BR$3:$BR$2000,$BR$3:$BR$2000,1,1), 1)))</f>
        <v>#N/A</v>
      </c>
      <c r="DG92" t="e">
        <f t="shared" si="119"/>
        <v>#N/A</v>
      </c>
      <c r="DH92" t="e" cm="1">
        <f t="array" ref="DH92">IFERROR(IF(OR(ISNA($A92),$AC92&lt;100,INDEX(International!X$3:X$2000,_xlfn.XMATCH(100,International!X$3:X$2000,1,1)+$BR92)=""),NA(),INDEX(International!X$3:X$2000,_xlfn.XMATCH(100,International!X$3:X$2000,1,1)+$BR92)), NA())</f>
        <v>#N/A</v>
      </c>
      <c r="DI92" t="e">
        <f t="shared" si="82"/>
        <v>#N/A</v>
      </c>
      <c r="DJ92" t="e">
        <f>IF(OR(ISNA($A92),$AC92&lt;100),NA(),IF($BR92=0,0,FLOOR((DH92-_xlfn.XLOOKUP(_xlfn.AGGREGATE(5,6,$BR$3:$BR2043),$BR$3:$BR$2000,DH$3:DH$2000,1,1))/_xlfn.XLOOKUP($BR92,$BR$3:$BR$2000,$BR$3:$BR$2000,1,1), 1)))</f>
        <v>#N/A</v>
      </c>
      <c r="DK92" t="e">
        <f t="shared" si="120"/>
        <v>#N/A</v>
      </c>
      <c r="DL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91+1,DL91+1,NA())))</f>
        <v>#N/A</v>
      </c>
      <c r="DM92" t="e" cm="1">
        <f t="array" ref="DM92">IFERROR(IF(ISNA($A92),NA(),INDEX(B$3:B$2000,_xlfn.XMATCH(Configuration!$B$12,B$3:B$2000,1,1)+$DL92)-0), NA())</f>
        <v>#N/A</v>
      </c>
      <c r="DN92" t="e" cm="1">
        <f t="array" ref="DN92">IFERROR(IF(ISNA($A92),NA(),INDEX(E$3:E$2000,_xlfn.XMATCH(Configuration!$B$12,E$3:E$2000,1,1)+$DL92)-0), NA())</f>
        <v>#N/A</v>
      </c>
      <c r="DO92" t="e" cm="1">
        <f t="array" ref="DO92">IFERROR(IF(ISNA($A92),NA(),INDEX(H$3:H$2000,_xlfn.XMATCH(Configuration!$B$12,H$3:H$2000,1,1)+$DL92)-0), NA())</f>
        <v>#N/A</v>
      </c>
      <c r="DP92" t="e" cm="1">
        <f t="array" ref="DP92">IFERROR(IF(ISNA($A92),NA(),INDEX(K$3:K$2000,_xlfn.XMATCH(Configuration!$B$12,K$3:K$2000,1,1)+$DL92)-0), NA())</f>
        <v>#N/A</v>
      </c>
      <c r="DQ92" t="e" cm="1">
        <f t="array" ref="DQ92">IFERROR(IF(ISNA($A92),NA(),INDEX(N$3:N$2000,_xlfn.XMATCH(Configuration!$B$12,N$3:N$2000,1,1)+$DL92)-0), NA())</f>
        <v>#N/A</v>
      </c>
      <c r="DR92" t="e" cm="1">
        <f t="array" ref="DR92">IFERROR(IF(ISNA($A92),NA(),INDEX(Q$3:Q$2000,_xlfn.XMATCH(Configuration!$B$12,Q$3:Q$2000,1,1)+$DL92)-0), NA())</f>
        <v>#N/A</v>
      </c>
      <c r="DS92" t="e" cm="1">
        <f t="array" ref="DS92">IFERROR(IF(ISNA($A92),NA(),INDEX(T$3:T$2000,_xlfn.XMATCH(Configuration!$B$12,T$3:T$2000,1,1)+$DL92)-0), NA())</f>
        <v>#N/A</v>
      </c>
      <c r="DT92" t="e" cm="1">
        <f t="array" ref="DT92">IFERROR(IF(ISNA($A92),NA(),INDEX(W$3:W$2000,_xlfn.XMATCH(Configuration!$B$12,W$3:W$2000,1,1)+$DL92)-0), NA())</f>
        <v>#N/A</v>
      </c>
    </row>
    <row r="93" spans="1:124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83"/>
        <v/>
      </c>
      <c r="AD93" t="str">
        <f t="shared" si="84"/>
        <v/>
      </c>
      <c r="AE93" t="str">
        <f t="shared" si="85"/>
        <v/>
      </c>
      <c r="AF93" s="5" t="str">
        <f t="shared" si="86"/>
        <v/>
      </c>
      <c r="AG93" t="str">
        <f t="shared" si="87"/>
        <v/>
      </c>
      <c r="AH93" t="str">
        <f t="shared" si="88"/>
        <v/>
      </c>
      <c r="AI93" t="str">
        <f t="shared" si="89"/>
        <v/>
      </c>
      <c r="AJ93" t="str">
        <f t="shared" si="90"/>
        <v/>
      </c>
      <c r="AK93" t="str">
        <f t="shared" si="91"/>
        <v/>
      </c>
      <c r="AL93" s="2" t="str">
        <f t="shared" si="92"/>
        <v/>
      </c>
      <c r="AM93" s="2" t="str">
        <f t="shared" si="93"/>
        <v/>
      </c>
      <c r="AN93" s="2" t="str">
        <f t="shared" si="94"/>
        <v/>
      </c>
      <c r="AO93" s="2" t="str">
        <f t="shared" si="95"/>
        <v/>
      </c>
      <c r="AP93" s="2" t="str">
        <f t="shared" si="96"/>
        <v/>
      </c>
      <c r="AQ93" s="2" t="str">
        <f t="shared" si="97"/>
        <v/>
      </c>
      <c r="AR93" s="2" t="str">
        <f t="shared" si="98"/>
        <v/>
      </c>
      <c r="AS93" s="2" t="str">
        <f t="shared" si="99"/>
        <v/>
      </c>
      <c r="AT93" s="2" t="str">
        <f t="shared" si="100"/>
        <v/>
      </c>
      <c r="AU93" s="2" t="str">
        <f t="shared" si="101"/>
        <v/>
      </c>
      <c r="AV93" s="3" t="str">
        <f t="shared" ca="1" si="102"/>
        <v/>
      </c>
      <c r="AW93" s="2" t="str">
        <f t="shared" si="103"/>
        <v/>
      </c>
      <c r="AX93" s="2" t="str">
        <f t="shared" si="104"/>
        <v/>
      </c>
      <c r="AY93" t="str">
        <f t="shared" si="105"/>
        <v/>
      </c>
      <c r="AZ93" t="str">
        <f t="shared" si="106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107"/>
        <v>#N/A</v>
      </c>
      <c r="BS93" t="e">
        <f t="shared" si="68"/>
        <v>#N/A</v>
      </c>
      <c r="BT93" t="e">
        <f t="shared" si="69"/>
        <v>#N/A</v>
      </c>
      <c r="BU93" t="e">
        <f t="shared" si="70"/>
        <v>#N/A</v>
      </c>
      <c r="BV93" t="e">
        <f t="shared" si="71"/>
        <v>#N/A</v>
      </c>
      <c r="BW93" t="e">
        <f t="shared" si="72"/>
        <v>#N/A</v>
      </c>
      <c r="BX93" t="e">
        <f t="shared" si="108"/>
        <v>#N/A</v>
      </c>
      <c r="BY93" t="e">
        <f t="shared" si="109"/>
        <v>#N/A</v>
      </c>
      <c r="BZ93" t="e">
        <f t="shared" si="110"/>
        <v>#N/A</v>
      </c>
      <c r="CA93" t="e">
        <f t="shared" si="111"/>
        <v>#N/A</v>
      </c>
      <c r="CB93" t="e">
        <f t="shared" si="73"/>
        <v>#N/A</v>
      </c>
      <c r="CC93" t="e">
        <f t="shared" si="74"/>
        <v>#N/A</v>
      </c>
      <c r="CD93" t="e">
        <f>IF(OR(ISNA($A93),$AC93&lt;100),NA(),IF($BR93=0,0,FLOOR((CB93-_xlfn.XLOOKUP(_xlfn.AGGREGATE(5,6,$BR$3:$BR2044),$BR$3:$BR$2000,CB$3:CB$2000,1,1))/_xlfn.XLOOKUP($BR93,$BR$3:$BR$2000,$BR$3:$BR$2000,1,1), 1)))</f>
        <v>#N/A</v>
      </c>
      <c r="CE93" t="e">
        <f t="shared" si="112"/>
        <v>#N/A</v>
      </c>
      <c r="CF93" t="e" cm="1">
        <f t="array" ref="CF93">IFERROR(IF(OR(ISNA($A93),$AC93&lt;100,INDEX(International!C$3:C$2000,_xlfn.XMATCH(100,International!C$3:C$2000,1,1)+$BR93)=""),NA(),INDEX(International!C$3:C$2000,_xlfn.XMATCH(100,International!C$3:C$2000,1,1)+$BR93)), NA())</f>
        <v>#N/A</v>
      </c>
      <c r="CG93" t="e">
        <f t="shared" si="75"/>
        <v>#N/A</v>
      </c>
      <c r="CH93" t="e">
        <f>IF(OR(ISNA($A93),$AC93&lt;100),NA(),IF($BR93=0,0,FLOOR((CF93-_xlfn.XLOOKUP(_xlfn.AGGREGATE(5,6,$BR$3:$BR2044),$BR$3:$BR$2000,CF$3:CF$2000,1,1))/_xlfn.XLOOKUP($BR93,$BR$3:$BR$2000,$BR$3:$BR$2000,1,1), 1)))</f>
        <v>#N/A</v>
      </c>
      <c r="CI93" t="e">
        <f t="shared" si="113"/>
        <v>#N/A</v>
      </c>
      <c r="CJ93" t="e" cm="1">
        <f t="array" ref="CJ93">IFERROR(IF(OR(ISNA($A93),$AC93&lt;100,INDEX(International!F$3:F$2000,_xlfn.XMATCH(100,International!F$3:F$2000,1,1)+$BR93)=""),NA(),INDEX(International!F$3:F$2000,_xlfn.XMATCH(100,International!F$3:F$2000,1,1)+$BR93)), NA())</f>
        <v>#N/A</v>
      </c>
      <c r="CK93" t="e">
        <f t="shared" si="76"/>
        <v>#N/A</v>
      </c>
      <c r="CL93" t="e">
        <f>IF(OR(ISNA($A93),$AC93&lt;100),NA(),IF($BR93=0,0,FLOOR((CJ93-_xlfn.XLOOKUP(_xlfn.AGGREGATE(5,6,$BR$3:$BR2044),$BR$3:$BR$2000,CJ$3:CJ$2000,1,1))/_xlfn.XLOOKUP($BR93,$BR$3:$BR$2000,$BR$3:$BR$2000,1,1), 1)))</f>
        <v>#N/A</v>
      </c>
      <c r="CM93" t="e">
        <f t="shared" si="114"/>
        <v>#N/A</v>
      </c>
      <c r="CN93" t="e" cm="1">
        <f t="array" ref="CN93">IFERROR(IF(OR(ISNA($A93),$AC93&lt;100,INDEX(International!I$3:I$2000,_xlfn.XMATCH(100,International!I$3:I$2000,1,1)+$BR93)=""),NA(),INDEX(International!I$3:I$2000,_xlfn.XMATCH(100,International!I$3:I$2000,1,1)+$BR93)), NA())</f>
        <v>#N/A</v>
      </c>
      <c r="CO93" t="e">
        <f t="shared" si="77"/>
        <v>#N/A</v>
      </c>
      <c r="CP93" t="e">
        <f>IF(OR(ISNA($A93),$AC93&lt;100),NA(),IF($BR93=0,0,FLOOR((CN93-_xlfn.XLOOKUP(_xlfn.AGGREGATE(5,6,$BR$3:$BR2044),$BR$3:$BR$2000,CN$3:CN$2000,1,1))/_xlfn.XLOOKUP($BR93,$BR$3:$BR$2000,$BR$3:$BR$2000,1,1), 1)))</f>
        <v>#N/A</v>
      </c>
      <c r="CQ93" t="e">
        <f t="shared" si="115"/>
        <v>#N/A</v>
      </c>
      <c r="CR93" t="e" cm="1">
        <f t="array" ref="CR93">IFERROR(IF(OR(ISNA($A93),$AC93&lt;100,INDEX(International!L$3:L$2000,_xlfn.XMATCH(100,International!L$3:L$2000,1,1)+$BR93)=""),NA(),INDEX(International!L$3:L$2000,_xlfn.XMATCH(100,International!L$3:L$2000,1,1)+$BR93)), NA())</f>
        <v>#N/A</v>
      </c>
      <c r="CS93" t="e">
        <f t="shared" si="78"/>
        <v>#N/A</v>
      </c>
      <c r="CT93" t="e">
        <f>IF(OR(ISNA($A93),$AC93&lt;100),NA(),IF($BR93=0,0,FLOOR((CR93-_xlfn.XLOOKUP(_xlfn.AGGREGATE(5,6,$BR$3:$BR2044),$BR$3:$BR$2000,CR$3:CR$2000,1,1))/_xlfn.XLOOKUP($BR93,$BR$3:$BR$2000,$BR$3:$BR$2000,1,1), 1)))</f>
        <v>#N/A</v>
      </c>
      <c r="CU93" t="e">
        <f t="shared" si="116"/>
        <v>#N/A</v>
      </c>
      <c r="CV93" t="e" cm="1">
        <f t="array" ref="CV93">IFERROR(IF(OR(ISNA($A93),$AC93&lt;100,INDEX(International!O$3:O$2000,_xlfn.XMATCH(100,International!O$3:O$2000,1,1)+$BR93)=""),NA(),INDEX(International!O$3:O$2000,_xlfn.XMATCH(100,International!O$3:O$2000,1,1)+$BR93)), NA())</f>
        <v>#N/A</v>
      </c>
      <c r="CW93" t="e">
        <f t="shared" si="79"/>
        <v>#N/A</v>
      </c>
      <c r="CX93" t="e">
        <f>IF(OR(ISNA($A93),$AC93&lt;100),NA(),IF($BR93=0,0,FLOOR((CV93-_xlfn.XLOOKUP(_xlfn.AGGREGATE(5,6,$BR$3:$BR2044),$BR$3:$BR$2000,CV$3:CV$2000,1,1))/_xlfn.XLOOKUP($BR93,$BR$3:$BR$2000,$BR$3:$BR$2000,1,1), 1)))</f>
        <v>#N/A</v>
      </c>
      <c r="CY93" t="e">
        <f t="shared" si="117"/>
        <v>#N/A</v>
      </c>
      <c r="CZ93" t="e" cm="1">
        <f t="array" ref="CZ93">IFERROR(IF(OR(ISNA($A93),$AC93&lt;100,INDEX(International!R$3:R$2000,_xlfn.XMATCH(100,International!R$3:R$2000,1,1)+$BR93)=""),NA(),INDEX(International!R$3:R$2000,_xlfn.XMATCH(100,International!R$3:R$2000,1,1)+$BR93)), NA())</f>
        <v>#N/A</v>
      </c>
      <c r="DA93" t="e">
        <f t="shared" si="80"/>
        <v>#N/A</v>
      </c>
      <c r="DB93" t="e">
        <f>IF(OR(ISNA($A93),$AC93&lt;100),NA(),IF($BR93=0,0,FLOOR((CZ93-_xlfn.XLOOKUP(_xlfn.AGGREGATE(5,6,$BR$3:$BR2044),$BR$3:$BR$2000,CZ$3:CZ$2000,1,1))/_xlfn.XLOOKUP($BR93,$BR$3:$BR$2000,$BR$3:$BR$2000,1,1), 1)))</f>
        <v>#N/A</v>
      </c>
      <c r="DC93" t="e">
        <f t="shared" si="118"/>
        <v>#N/A</v>
      </c>
      <c r="DD93" t="e" cm="1">
        <f t="array" ref="DD93">IFERROR(IF(OR(ISNA($A93),$AC93&lt;100,INDEX(International!U$3:U$2000,_xlfn.XMATCH(100,International!U$3:U$2000,1,1)+$BR93)=""),NA(),INDEX(International!U$3:U$2000,_xlfn.XMATCH(100,International!U$3:U$2000,1,1)+$BR93)), NA())</f>
        <v>#N/A</v>
      </c>
      <c r="DE93" t="e">
        <f t="shared" si="81"/>
        <v>#N/A</v>
      </c>
      <c r="DF93" t="e">
        <f>IF(OR(ISNA($A93),$AC93&lt;100),NA(),IF($BR93=0,0,FLOOR((DD93-_xlfn.XLOOKUP(_xlfn.AGGREGATE(5,6,$BR$3:$BR2044),$BR$3:$BR$2000,DD$3:DD$2000,1,1))/_xlfn.XLOOKUP($BR93,$BR$3:$BR$2000,$BR$3:$BR$2000,1,1), 1)))</f>
        <v>#N/A</v>
      </c>
      <c r="DG93" t="e">
        <f t="shared" si="119"/>
        <v>#N/A</v>
      </c>
      <c r="DH93" t="e" cm="1">
        <f t="array" ref="DH93">IFERROR(IF(OR(ISNA($A93),$AC93&lt;100,INDEX(International!X$3:X$2000,_xlfn.XMATCH(100,International!X$3:X$2000,1,1)+$BR93)=""),NA(),INDEX(International!X$3:X$2000,_xlfn.XMATCH(100,International!X$3:X$2000,1,1)+$BR93)), NA())</f>
        <v>#N/A</v>
      </c>
      <c r="DI93" t="e">
        <f t="shared" si="82"/>
        <v>#N/A</v>
      </c>
      <c r="DJ93" t="e">
        <f>IF(OR(ISNA($A93),$AC93&lt;100),NA(),IF($BR93=0,0,FLOOR((DH93-_xlfn.XLOOKUP(_xlfn.AGGREGATE(5,6,$BR$3:$BR2044),$BR$3:$BR$2000,DH$3:DH$2000,1,1))/_xlfn.XLOOKUP($BR93,$BR$3:$BR$2000,$BR$3:$BR$2000,1,1), 1)))</f>
        <v>#N/A</v>
      </c>
      <c r="DK93" t="e">
        <f t="shared" si="120"/>
        <v>#N/A</v>
      </c>
      <c r="DL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92+1,DL92+1,NA())))</f>
        <v>#N/A</v>
      </c>
      <c r="DM93" t="e" cm="1">
        <f t="array" ref="DM93">IFERROR(IF(ISNA($A93),NA(),INDEX(B$3:B$2000,_xlfn.XMATCH(Configuration!$B$12,B$3:B$2000,1,1)+$DL93)-0), NA())</f>
        <v>#N/A</v>
      </c>
      <c r="DN93" t="e" cm="1">
        <f t="array" ref="DN93">IFERROR(IF(ISNA($A93),NA(),INDEX(E$3:E$2000,_xlfn.XMATCH(Configuration!$B$12,E$3:E$2000,1,1)+$DL93)-0), NA())</f>
        <v>#N/A</v>
      </c>
      <c r="DO93" t="e" cm="1">
        <f t="array" ref="DO93">IFERROR(IF(ISNA($A93),NA(),INDEX(H$3:H$2000,_xlfn.XMATCH(Configuration!$B$12,H$3:H$2000,1,1)+$DL93)-0), NA())</f>
        <v>#N/A</v>
      </c>
      <c r="DP93" t="e" cm="1">
        <f t="array" ref="DP93">IFERROR(IF(ISNA($A93),NA(),INDEX(K$3:K$2000,_xlfn.XMATCH(Configuration!$B$12,K$3:K$2000,1,1)+$DL93)-0), NA())</f>
        <v>#N/A</v>
      </c>
      <c r="DQ93" t="e" cm="1">
        <f t="array" ref="DQ93">IFERROR(IF(ISNA($A93),NA(),INDEX(N$3:N$2000,_xlfn.XMATCH(Configuration!$B$12,N$3:N$2000,1,1)+$DL93)-0), NA())</f>
        <v>#N/A</v>
      </c>
      <c r="DR93" t="e" cm="1">
        <f t="array" ref="DR93">IFERROR(IF(ISNA($A93),NA(),INDEX(Q$3:Q$2000,_xlfn.XMATCH(Configuration!$B$12,Q$3:Q$2000,1,1)+$DL93)-0), NA())</f>
        <v>#N/A</v>
      </c>
      <c r="DS93" t="e" cm="1">
        <f t="array" ref="DS93">IFERROR(IF(ISNA($A93),NA(),INDEX(T$3:T$2000,_xlfn.XMATCH(Configuration!$B$12,T$3:T$2000,1,1)+$DL93)-0), NA())</f>
        <v>#N/A</v>
      </c>
      <c r="DT93" t="e" cm="1">
        <f t="array" ref="DT93">IFERROR(IF(ISNA($A93),NA(),INDEX(W$3:W$2000,_xlfn.XMATCH(Configuration!$B$12,W$3:W$2000,1,1)+$DL93)-0), NA())</f>
        <v>#N/A</v>
      </c>
    </row>
    <row r="94" spans="1:124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83"/>
        <v/>
      </c>
      <c r="AD94" t="str">
        <f t="shared" si="84"/>
        <v/>
      </c>
      <c r="AE94" t="str">
        <f t="shared" si="85"/>
        <v/>
      </c>
      <c r="AF94" s="5" t="str">
        <f t="shared" si="86"/>
        <v/>
      </c>
      <c r="AG94" t="str">
        <f t="shared" si="87"/>
        <v/>
      </c>
      <c r="AH94" t="str">
        <f t="shared" si="88"/>
        <v/>
      </c>
      <c r="AI94" t="str">
        <f t="shared" si="89"/>
        <v/>
      </c>
      <c r="AJ94" t="str">
        <f t="shared" si="90"/>
        <v/>
      </c>
      <c r="AK94" t="str">
        <f t="shared" si="91"/>
        <v/>
      </c>
      <c r="AL94" s="2" t="str">
        <f t="shared" si="92"/>
        <v/>
      </c>
      <c r="AM94" s="2" t="str">
        <f t="shared" si="93"/>
        <v/>
      </c>
      <c r="AN94" s="2" t="str">
        <f t="shared" si="94"/>
        <v/>
      </c>
      <c r="AO94" s="2" t="str">
        <f t="shared" si="95"/>
        <v/>
      </c>
      <c r="AP94" s="2" t="str">
        <f t="shared" si="96"/>
        <v/>
      </c>
      <c r="AQ94" s="2" t="str">
        <f t="shared" si="97"/>
        <v/>
      </c>
      <c r="AR94" s="2" t="str">
        <f t="shared" si="98"/>
        <v/>
      </c>
      <c r="AS94" s="2" t="str">
        <f t="shared" si="99"/>
        <v/>
      </c>
      <c r="AT94" s="2" t="str">
        <f t="shared" si="100"/>
        <v/>
      </c>
      <c r="AU94" s="2" t="str">
        <f t="shared" si="101"/>
        <v/>
      </c>
      <c r="AV94" s="3" t="str">
        <f t="shared" ca="1" si="102"/>
        <v/>
      </c>
      <c r="AW94" s="2" t="str">
        <f t="shared" si="103"/>
        <v/>
      </c>
      <c r="AX94" s="2" t="str">
        <f t="shared" si="104"/>
        <v/>
      </c>
      <c r="AY94" t="str">
        <f t="shared" si="105"/>
        <v/>
      </c>
      <c r="AZ94" t="str">
        <f t="shared" si="106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107"/>
        <v>#N/A</v>
      </c>
      <c r="BS94" t="e">
        <f t="shared" si="68"/>
        <v>#N/A</v>
      </c>
      <c r="BT94" t="e">
        <f t="shared" si="69"/>
        <v>#N/A</v>
      </c>
      <c r="BU94" t="e">
        <f t="shared" si="70"/>
        <v>#N/A</v>
      </c>
      <c r="BV94" t="e">
        <f t="shared" si="71"/>
        <v>#N/A</v>
      </c>
      <c r="BW94" t="e">
        <f t="shared" si="72"/>
        <v>#N/A</v>
      </c>
      <c r="BX94" t="e">
        <f t="shared" si="108"/>
        <v>#N/A</v>
      </c>
      <c r="BY94" t="e">
        <f t="shared" si="109"/>
        <v>#N/A</v>
      </c>
      <c r="BZ94" t="e">
        <f t="shared" si="110"/>
        <v>#N/A</v>
      </c>
      <c r="CA94" t="e">
        <f t="shared" si="111"/>
        <v>#N/A</v>
      </c>
      <c r="CB94" t="e">
        <f t="shared" si="73"/>
        <v>#N/A</v>
      </c>
      <c r="CC94" t="e">
        <f t="shared" si="74"/>
        <v>#N/A</v>
      </c>
      <c r="CD94" t="e">
        <f>IF(OR(ISNA($A94),$AC94&lt;100),NA(),IF($BR94=0,0,FLOOR((CB94-_xlfn.XLOOKUP(_xlfn.AGGREGATE(5,6,$BR$3:$BR2045),$BR$3:$BR$2000,CB$3:CB$2000,1,1))/_xlfn.XLOOKUP($BR94,$BR$3:$BR$2000,$BR$3:$BR$2000,1,1), 1)))</f>
        <v>#N/A</v>
      </c>
      <c r="CE94" t="e">
        <f t="shared" si="112"/>
        <v>#N/A</v>
      </c>
      <c r="CF94" t="e" cm="1">
        <f t="array" ref="CF94">IFERROR(IF(OR(ISNA($A94),$AC94&lt;100,INDEX(International!C$3:C$2000,_xlfn.XMATCH(100,International!C$3:C$2000,1,1)+$BR94)=""),NA(),INDEX(International!C$3:C$2000,_xlfn.XMATCH(100,International!C$3:C$2000,1,1)+$BR94)), NA())</f>
        <v>#N/A</v>
      </c>
      <c r="CG94" t="e">
        <f t="shared" si="75"/>
        <v>#N/A</v>
      </c>
      <c r="CH94" t="e">
        <f>IF(OR(ISNA($A94),$AC94&lt;100),NA(),IF($BR94=0,0,FLOOR((CF94-_xlfn.XLOOKUP(_xlfn.AGGREGATE(5,6,$BR$3:$BR2045),$BR$3:$BR$2000,CF$3:CF$2000,1,1))/_xlfn.XLOOKUP($BR94,$BR$3:$BR$2000,$BR$3:$BR$2000,1,1), 1)))</f>
        <v>#N/A</v>
      </c>
      <c r="CI94" t="e">
        <f t="shared" si="113"/>
        <v>#N/A</v>
      </c>
      <c r="CJ94" t="e" cm="1">
        <f t="array" ref="CJ94">IFERROR(IF(OR(ISNA($A94),$AC94&lt;100,INDEX(International!F$3:F$2000,_xlfn.XMATCH(100,International!F$3:F$2000,1,1)+$BR94)=""),NA(),INDEX(International!F$3:F$2000,_xlfn.XMATCH(100,International!F$3:F$2000,1,1)+$BR94)), NA())</f>
        <v>#N/A</v>
      </c>
      <c r="CK94" t="e">
        <f t="shared" si="76"/>
        <v>#N/A</v>
      </c>
      <c r="CL94" t="e">
        <f>IF(OR(ISNA($A94),$AC94&lt;100),NA(),IF($BR94=0,0,FLOOR((CJ94-_xlfn.XLOOKUP(_xlfn.AGGREGATE(5,6,$BR$3:$BR2045),$BR$3:$BR$2000,CJ$3:CJ$2000,1,1))/_xlfn.XLOOKUP($BR94,$BR$3:$BR$2000,$BR$3:$BR$2000,1,1), 1)))</f>
        <v>#N/A</v>
      </c>
      <c r="CM94" t="e">
        <f t="shared" si="114"/>
        <v>#N/A</v>
      </c>
      <c r="CN94" t="e" cm="1">
        <f t="array" ref="CN94">IFERROR(IF(OR(ISNA($A94),$AC94&lt;100,INDEX(International!I$3:I$2000,_xlfn.XMATCH(100,International!I$3:I$2000,1,1)+$BR94)=""),NA(),INDEX(International!I$3:I$2000,_xlfn.XMATCH(100,International!I$3:I$2000,1,1)+$BR94)), NA())</f>
        <v>#N/A</v>
      </c>
      <c r="CO94" t="e">
        <f t="shared" si="77"/>
        <v>#N/A</v>
      </c>
      <c r="CP94" t="e">
        <f>IF(OR(ISNA($A94),$AC94&lt;100),NA(),IF($BR94=0,0,FLOOR((CN94-_xlfn.XLOOKUP(_xlfn.AGGREGATE(5,6,$BR$3:$BR2045),$BR$3:$BR$2000,CN$3:CN$2000,1,1))/_xlfn.XLOOKUP($BR94,$BR$3:$BR$2000,$BR$3:$BR$2000,1,1), 1)))</f>
        <v>#N/A</v>
      </c>
      <c r="CQ94" t="e">
        <f t="shared" si="115"/>
        <v>#N/A</v>
      </c>
      <c r="CR94" t="e" cm="1">
        <f t="array" ref="CR94">IFERROR(IF(OR(ISNA($A94),$AC94&lt;100,INDEX(International!L$3:L$2000,_xlfn.XMATCH(100,International!L$3:L$2000,1,1)+$BR94)=""),NA(),INDEX(International!L$3:L$2000,_xlfn.XMATCH(100,International!L$3:L$2000,1,1)+$BR94)), NA())</f>
        <v>#N/A</v>
      </c>
      <c r="CS94" t="e">
        <f t="shared" si="78"/>
        <v>#N/A</v>
      </c>
      <c r="CT94" t="e">
        <f>IF(OR(ISNA($A94),$AC94&lt;100),NA(),IF($BR94=0,0,FLOOR((CR94-_xlfn.XLOOKUP(_xlfn.AGGREGATE(5,6,$BR$3:$BR2045),$BR$3:$BR$2000,CR$3:CR$2000,1,1))/_xlfn.XLOOKUP($BR94,$BR$3:$BR$2000,$BR$3:$BR$2000,1,1), 1)))</f>
        <v>#N/A</v>
      </c>
      <c r="CU94" t="e">
        <f t="shared" si="116"/>
        <v>#N/A</v>
      </c>
      <c r="CV94" t="e" cm="1">
        <f t="array" ref="CV94">IFERROR(IF(OR(ISNA($A94),$AC94&lt;100,INDEX(International!O$3:O$2000,_xlfn.XMATCH(100,International!O$3:O$2000,1,1)+$BR94)=""),NA(),INDEX(International!O$3:O$2000,_xlfn.XMATCH(100,International!O$3:O$2000,1,1)+$BR94)), NA())</f>
        <v>#N/A</v>
      </c>
      <c r="CW94" t="e">
        <f t="shared" si="79"/>
        <v>#N/A</v>
      </c>
      <c r="CX94" t="e">
        <f>IF(OR(ISNA($A94),$AC94&lt;100),NA(),IF($BR94=0,0,FLOOR((CV94-_xlfn.XLOOKUP(_xlfn.AGGREGATE(5,6,$BR$3:$BR2045),$BR$3:$BR$2000,CV$3:CV$2000,1,1))/_xlfn.XLOOKUP($BR94,$BR$3:$BR$2000,$BR$3:$BR$2000,1,1), 1)))</f>
        <v>#N/A</v>
      </c>
      <c r="CY94" t="e">
        <f t="shared" si="117"/>
        <v>#N/A</v>
      </c>
      <c r="CZ94" t="e" cm="1">
        <f t="array" ref="CZ94">IFERROR(IF(OR(ISNA($A94),$AC94&lt;100,INDEX(International!R$3:R$2000,_xlfn.XMATCH(100,International!R$3:R$2000,1,1)+$BR94)=""),NA(),INDEX(International!R$3:R$2000,_xlfn.XMATCH(100,International!R$3:R$2000,1,1)+$BR94)), NA())</f>
        <v>#N/A</v>
      </c>
      <c r="DA94" t="e">
        <f t="shared" si="80"/>
        <v>#N/A</v>
      </c>
      <c r="DB94" t="e">
        <f>IF(OR(ISNA($A94),$AC94&lt;100),NA(),IF($BR94=0,0,FLOOR((CZ94-_xlfn.XLOOKUP(_xlfn.AGGREGATE(5,6,$BR$3:$BR2045),$BR$3:$BR$2000,CZ$3:CZ$2000,1,1))/_xlfn.XLOOKUP($BR94,$BR$3:$BR$2000,$BR$3:$BR$2000,1,1), 1)))</f>
        <v>#N/A</v>
      </c>
      <c r="DC94" t="e">
        <f t="shared" si="118"/>
        <v>#N/A</v>
      </c>
      <c r="DD94" t="e" cm="1">
        <f t="array" ref="DD94">IFERROR(IF(OR(ISNA($A94),$AC94&lt;100,INDEX(International!U$3:U$2000,_xlfn.XMATCH(100,International!U$3:U$2000,1,1)+$BR94)=""),NA(),INDEX(International!U$3:U$2000,_xlfn.XMATCH(100,International!U$3:U$2000,1,1)+$BR94)), NA())</f>
        <v>#N/A</v>
      </c>
      <c r="DE94" t="e">
        <f t="shared" si="81"/>
        <v>#N/A</v>
      </c>
      <c r="DF94" t="e">
        <f>IF(OR(ISNA($A94),$AC94&lt;100),NA(),IF($BR94=0,0,FLOOR((DD94-_xlfn.XLOOKUP(_xlfn.AGGREGATE(5,6,$BR$3:$BR2045),$BR$3:$BR$2000,DD$3:DD$2000,1,1))/_xlfn.XLOOKUP($BR94,$BR$3:$BR$2000,$BR$3:$BR$2000,1,1), 1)))</f>
        <v>#N/A</v>
      </c>
      <c r="DG94" t="e">
        <f t="shared" si="119"/>
        <v>#N/A</v>
      </c>
      <c r="DH94" t="e" cm="1">
        <f t="array" ref="DH94">IFERROR(IF(OR(ISNA($A94),$AC94&lt;100,INDEX(International!X$3:X$2000,_xlfn.XMATCH(100,International!X$3:X$2000,1,1)+$BR94)=""),NA(),INDEX(International!X$3:X$2000,_xlfn.XMATCH(100,International!X$3:X$2000,1,1)+$BR94)), NA())</f>
        <v>#N/A</v>
      </c>
      <c r="DI94" t="e">
        <f t="shared" si="82"/>
        <v>#N/A</v>
      </c>
      <c r="DJ94" t="e">
        <f>IF(OR(ISNA($A94),$AC94&lt;100),NA(),IF($BR94=0,0,FLOOR((DH94-_xlfn.XLOOKUP(_xlfn.AGGREGATE(5,6,$BR$3:$BR2045),$BR$3:$BR$2000,DH$3:DH$2000,1,1))/_xlfn.XLOOKUP($BR94,$BR$3:$BR$2000,$BR$3:$BR$2000,1,1), 1)))</f>
        <v>#N/A</v>
      </c>
      <c r="DK94" t="e">
        <f t="shared" si="120"/>
        <v>#N/A</v>
      </c>
      <c r="DL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93+1,DL93+1,NA())))</f>
        <v>#N/A</v>
      </c>
      <c r="DM94" t="e" cm="1">
        <f t="array" ref="DM94">IFERROR(IF(ISNA($A94),NA(),INDEX(B$3:B$2000,_xlfn.XMATCH(Configuration!$B$12,B$3:B$2000,1,1)+$DL94)-0), NA())</f>
        <v>#N/A</v>
      </c>
      <c r="DN94" t="e" cm="1">
        <f t="array" ref="DN94">IFERROR(IF(ISNA($A94),NA(),INDEX(E$3:E$2000,_xlfn.XMATCH(Configuration!$B$12,E$3:E$2000,1,1)+$DL94)-0), NA())</f>
        <v>#N/A</v>
      </c>
      <c r="DO94" t="e" cm="1">
        <f t="array" ref="DO94">IFERROR(IF(ISNA($A94),NA(),INDEX(H$3:H$2000,_xlfn.XMATCH(Configuration!$B$12,H$3:H$2000,1,1)+$DL94)-0), NA())</f>
        <v>#N/A</v>
      </c>
      <c r="DP94" t="e" cm="1">
        <f t="array" ref="DP94">IFERROR(IF(ISNA($A94),NA(),INDEX(K$3:K$2000,_xlfn.XMATCH(Configuration!$B$12,K$3:K$2000,1,1)+$DL94)-0), NA())</f>
        <v>#N/A</v>
      </c>
      <c r="DQ94" t="e" cm="1">
        <f t="array" ref="DQ94">IFERROR(IF(ISNA($A94),NA(),INDEX(N$3:N$2000,_xlfn.XMATCH(Configuration!$B$12,N$3:N$2000,1,1)+$DL94)-0), NA())</f>
        <v>#N/A</v>
      </c>
      <c r="DR94" t="e" cm="1">
        <f t="array" ref="DR94">IFERROR(IF(ISNA($A94),NA(),INDEX(Q$3:Q$2000,_xlfn.XMATCH(Configuration!$B$12,Q$3:Q$2000,1,1)+$DL94)-0), NA())</f>
        <v>#N/A</v>
      </c>
      <c r="DS94" t="e" cm="1">
        <f t="array" ref="DS94">IFERROR(IF(ISNA($A94),NA(),INDEX(T$3:T$2000,_xlfn.XMATCH(Configuration!$B$12,T$3:T$2000,1,1)+$DL94)-0), NA())</f>
        <v>#N/A</v>
      </c>
      <c r="DT94" t="e" cm="1">
        <f t="array" ref="DT94">IFERROR(IF(ISNA($A94),NA(),INDEX(W$3:W$2000,_xlfn.XMATCH(Configuration!$B$12,W$3:W$2000,1,1)+$DL94)-0), NA())</f>
        <v>#N/A</v>
      </c>
    </row>
    <row r="95" spans="1:124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83"/>
        <v/>
      </c>
      <c r="AD95" t="str">
        <f t="shared" si="84"/>
        <v/>
      </c>
      <c r="AE95" t="str">
        <f t="shared" si="85"/>
        <v/>
      </c>
      <c r="AF95" s="5" t="str">
        <f t="shared" si="86"/>
        <v/>
      </c>
      <c r="AG95" t="str">
        <f t="shared" si="87"/>
        <v/>
      </c>
      <c r="AH95" t="str">
        <f t="shared" si="88"/>
        <v/>
      </c>
      <c r="AI95" t="str">
        <f t="shared" si="89"/>
        <v/>
      </c>
      <c r="AJ95" t="str">
        <f t="shared" si="90"/>
        <v/>
      </c>
      <c r="AK95" t="str">
        <f t="shared" si="91"/>
        <v/>
      </c>
      <c r="AL95" s="2" t="str">
        <f t="shared" si="92"/>
        <v/>
      </c>
      <c r="AM95" s="2" t="str">
        <f t="shared" si="93"/>
        <v/>
      </c>
      <c r="AN95" s="2" t="str">
        <f t="shared" si="94"/>
        <v/>
      </c>
      <c r="AO95" s="2" t="str">
        <f t="shared" si="95"/>
        <v/>
      </c>
      <c r="AP95" s="2" t="str">
        <f t="shared" si="96"/>
        <v/>
      </c>
      <c r="AQ95" s="2" t="str">
        <f t="shared" si="97"/>
        <v/>
      </c>
      <c r="AR95" s="2" t="str">
        <f t="shared" si="98"/>
        <v/>
      </c>
      <c r="AS95" s="2" t="str">
        <f t="shared" si="99"/>
        <v/>
      </c>
      <c r="AT95" s="2" t="str">
        <f t="shared" si="100"/>
        <v/>
      </c>
      <c r="AU95" s="2" t="str">
        <f t="shared" si="101"/>
        <v/>
      </c>
      <c r="AV95" s="3" t="str">
        <f t="shared" ca="1" si="102"/>
        <v/>
      </c>
      <c r="AW95" s="2" t="str">
        <f t="shared" si="103"/>
        <v/>
      </c>
      <c r="AX95" s="2" t="str">
        <f t="shared" si="104"/>
        <v/>
      </c>
      <c r="AY95" t="str">
        <f t="shared" si="105"/>
        <v/>
      </c>
      <c r="AZ95" t="str">
        <f t="shared" si="106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107"/>
        <v>#N/A</v>
      </c>
      <c r="BS95" t="e">
        <f t="shared" si="68"/>
        <v>#N/A</v>
      </c>
      <c r="BT95" t="e">
        <f t="shared" si="69"/>
        <v>#N/A</v>
      </c>
      <c r="BU95" t="e">
        <f t="shared" si="70"/>
        <v>#N/A</v>
      </c>
      <c r="BV95" t="e">
        <f t="shared" si="71"/>
        <v>#N/A</v>
      </c>
      <c r="BW95" t="e">
        <f t="shared" si="72"/>
        <v>#N/A</v>
      </c>
      <c r="BX95" t="e">
        <f t="shared" si="108"/>
        <v>#N/A</v>
      </c>
      <c r="BY95" t="e">
        <f t="shared" si="109"/>
        <v>#N/A</v>
      </c>
      <c r="BZ95" t="e">
        <f t="shared" si="110"/>
        <v>#N/A</v>
      </c>
      <c r="CA95" t="e">
        <f t="shared" si="111"/>
        <v>#N/A</v>
      </c>
      <c r="CB95" t="e">
        <f t="shared" si="73"/>
        <v>#N/A</v>
      </c>
      <c r="CC95" t="e">
        <f t="shared" si="74"/>
        <v>#N/A</v>
      </c>
      <c r="CD95" t="e">
        <f>IF(OR(ISNA($A95),$AC95&lt;100),NA(),IF($BR95=0,0,FLOOR((CB95-_xlfn.XLOOKUP(_xlfn.AGGREGATE(5,6,$BR$3:$BR2046),$BR$3:$BR$2000,CB$3:CB$2000,1,1))/_xlfn.XLOOKUP($BR95,$BR$3:$BR$2000,$BR$3:$BR$2000,1,1), 1)))</f>
        <v>#N/A</v>
      </c>
      <c r="CE95" t="e">
        <f t="shared" si="112"/>
        <v>#N/A</v>
      </c>
      <c r="CF95" t="e" cm="1">
        <f t="array" ref="CF95">IFERROR(IF(OR(ISNA($A95),$AC95&lt;100,INDEX(International!C$3:C$2000,_xlfn.XMATCH(100,International!C$3:C$2000,1,1)+$BR95)=""),NA(),INDEX(International!C$3:C$2000,_xlfn.XMATCH(100,International!C$3:C$2000,1,1)+$BR95)), NA())</f>
        <v>#N/A</v>
      </c>
      <c r="CG95" t="e">
        <f t="shared" si="75"/>
        <v>#N/A</v>
      </c>
      <c r="CH95" t="e">
        <f>IF(OR(ISNA($A95),$AC95&lt;100),NA(),IF($BR95=0,0,FLOOR((CF95-_xlfn.XLOOKUP(_xlfn.AGGREGATE(5,6,$BR$3:$BR2046),$BR$3:$BR$2000,CF$3:CF$2000,1,1))/_xlfn.XLOOKUP($BR95,$BR$3:$BR$2000,$BR$3:$BR$2000,1,1), 1)))</f>
        <v>#N/A</v>
      </c>
      <c r="CI95" t="e">
        <f t="shared" si="113"/>
        <v>#N/A</v>
      </c>
      <c r="CJ95" t="e" cm="1">
        <f t="array" ref="CJ95">IFERROR(IF(OR(ISNA($A95),$AC95&lt;100,INDEX(International!F$3:F$2000,_xlfn.XMATCH(100,International!F$3:F$2000,1,1)+$BR95)=""),NA(),INDEX(International!F$3:F$2000,_xlfn.XMATCH(100,International!F$3:F$2000,1,1)+$BR95)), NA())</f>
        <v>#N/A</v>
      </c>
      <c r="CK95" t="e">
        <f t="shared" si="76"/>
        <v>#N/A</v>
      </c>
      <c r="CL95" t="e">
        <f>IF(OR(ISNA($A95),$AC95&lt;100),NA(),IF($BR95=0,0,FLOOR((CJ95-_xlfn.XLOOKUP(_xlfn.AGGREGATE(5,6,$BR$3:$BR2046),$BR$3:$BR$2000,CJ$3:CJ$2000,1,1))/_xlfn.XLOOKUP($BR95,$BR$3:$BR$2000,$BR$3:$BR$2000,1,1), 1)))</f>
        <v>#N/A</v>
      </c>
      <c r="CM95" t="e">
        <f t="shared" si="114"/>
        <v>#N/A</v>
      </c>
      <c r="CN95" t="e" cm="1">
        <f t="array" ref="CN95">IFERROR(IF(OR(ISNA($A95),$AC95&lt;100,INDEX(International!I$3:I$2000,_xlfn.XMATCH(100,International!I$3:I$2000,1,1)+$BR95)=""),NA(),INDEX(International!I$3:I$2000,_xlfn.XMATCH(100,International!I$3:I$2000,1,1)+$BR95)), NA())</f>
        <v>#N/A</v>
      </c>
      <c r="CO95" t="e">
        <f t="shared" si="77"/>
        <v>#N/A</v>
      </c>
      <c r="CP95" t="e">
        <f>IF(OR(ISNA($A95),$AC95&lt;100),NA(),IF($BR95=0,0,FLOOR((CN95-_xlfn.XLOOKUP(_xlfn.AGGREGATE(5,6,$BR$3:$BR2046),$BR$3:$BR$2000,CN$3:CN$2000,1,1))/_xlfn.XLOOKUP($BR95,$BR$3:$BR$2000,$BR$3:$BR$2000,1,1), 1)))</f>
        <v>#N/A</v>
      </c>
      <c r="CQ95" t="e">
        <f t="shared" si="115"/>
        <v>#N/A</v>
      </c>
      <c r="CR95" t="e" cm="1">
        <f t="array" ref="CR95">IFERROR(IF(OR(ISNA($A95),$AC95&lt;100,INDEX(International!L$3:L$2000,_xlfn.XMATCH(100,International!L$3:L$2000,1,1)+$BR95)=""),NA(),INDEX(International!L$3:L$2000,_xlfn.XMATCH(100,International!L$3:L$2000,1,1)+$BR95)), NA())</f>
        <v>#N/A</v>
      </c>
      <c r="CS95" t="e">
        <f t="shared" si="78"/>
        <v>#N/A</v>
      </c>
      <c r="CT95" t="e">
        <f>IF(OR(ISNA($A95),$AC95&lt;100),NA(),IF($BR95=0,0,FLOOR((CR95-_xlfn.XLOOKUP(_xlfn.AGGREGATE(5,6,$BR$3:$BR2046),$BR$3:$BR$2000,CR$3:CR$2000,1,1))/_xlfn.XLOOKUP($BR95,$BR$3:$BR$2000,$BR$3:$BR$2000,1,1), 1)))</f>
        <v>#N/A</v>
      </c>
      <c r="CU95" t="e">
        <f t="shared" si="116"/>
        <v>#N/A</v>
      </c>
      <c r="CV95" t="e" cm="1">
        <f t="array" ref="CV95">IFERROR(IF(OR(ISNA($A95),$AC95&lt;100,INDEX(International!O$3:O$2000,_xlfn.XMATCH(100,International!O$3:O$2000,1,1)+$BR95)=""),NA(),INDEX(International!O$3:O$2000,_xlfn.XMATCH(100,International!O$3:O$2000,1,1)+$BR95)), NA())</f>
        <v>#N/A</v>
      </c>
      <c r="CW95" t="e">
        <f t="shared" si="79"/>
        <v>#N/A</v>
      </c>
      <c r="CX95" t="e">
        <f>IF(OR(ISNA($A95),$AC95&lt;100),NA(),IF($BR95=0,0,FLOOR((CV95-_xlfn.XLOOKUP(_xlfn.AGGREGATE(5,6,$BR$3:$BR2046),$BR$3:$BR$2000,CV$3:CV$2000,1,1))/_xlfn.XLOOKUP($BR95,$BR$3:$BR$2000,$BR$3:$BR$2000,1,1), 1)))</f>
        <v>#N/A</v>
      </c>
      <c r="CY95" t="e">
        <f t="shared" si="117"/>
        <v>#N/A</v>
      </c>
      <c r="CZ95" t="e" cm="1">
        <f t="array" ref="CZ95">IFERROR(IF(OR(ISNA($A95),$AC95&lt;100,INDEX(International!R$3:R$2000,_xlfn.XMATCH(100,International!R$3:R$2000,1,1)+$BR95)=""),NA(),INDEX(International!R$3:R$2000,_xlfn.XMATCH(100,International!R$3:R$2000,1,1)+$BR95)), NA())</f>
        <v>#N/A</v>
      </c>
      <c r="DA95" t="e">
        <f t="shared" si="80"/>
        <v>#N/A</v>
      </c>
      <c r="DB95" t="e">
        <f>IF(OR(ISNA($A95),$AC95&lt;100),NA(),IF($BR95=0,0,FLOOR((CZ95-_xlfn.XLOOKUP(_xlfn.AGGREGATE(5,6,$BR$3:$BR2046),$BR$3:$BR$2000,CZ$3:CZ$2000,1,1))/_xlfn.XLOOKUP($BR95,$BR$3:$BR$2000,$BR$3:$BR$2000,1,1), 1)))</f>
        <v>#N/A</v>
      </c>
      <c r="DC95" t="e">
        <f t="shared" si="118"/>
        <v>#N/A</v>
      </c>
      <c r="DD95" t="e" cm="1">
        <f t="array" ref="DD95">IFERROR(IF(OR(ISNA($A95),$AC95&lt;100,INDEX(International!U$3:U$2000,_xlfn.XMATCH(100,International!U$3:U$2000,1,1)+$BR95)=""),NA(),INDEX(International!U$3:U$2000,_xlfn.XMATCH(100,International!U$3:U$2000,1,1)+$BR95)), NA())</f>
        <v>#N/A</v>
      </c>
      <c r="DE95" t="e">
        <f t="shared" si="81"/>
        <v>#N/A</v>
      </c>
      <c r="DF95" t="e">
        <f>IF(OR(ISNA($A95),$AC95&lt;100),NA(),IF($BR95=0,0,FLOOR((DD95-_xlfn.XLOOKUP(_xlfn.AGGREGATE(5,6,$BR$3:$BR2046),$BR$3:$BR$2000,DD$3:DD$2000,1,1))/_xlfn.XLOOKUP($BR95,$BR$3:$BR$2000,$BR$3:$BR$2000,1,1), 1)))</f>
        <v>#N/A</v>
      </c>
      <c r="DG95" t="e">
        <f t="shared" si="119"/>
        <v>#N/A</v>
      </c>
      <c r="DH95" t="e" cm="1">
        <f t="array" ref="DH95">IFERROR(IF(OR(ISNA($A95),$AC95&lt;100,INDEX(International!X$3:X$2000,_xlfn.XMATCH(100,International!X$3:X$2000,1,1)+$BR95)=""),NA(),INDEX(International!X$3:X$2000,_xlfn.XMATCH(100,International!X$3:X$2000,1,1)+$BR95)), NA())</f>
        <v>#N/A</v>
      </c>
      <c r="DI95" t="e">
        <f t="shared" si="82"/>
        <v>#N/A</v>
      </c>
      <c r="DJ95" t="e">
        <f>IF(OR(ISNA($A95),$AC95&lt;100),NA(),IF($BR95=0,0,FLOOR((DH95-_xlfn.XLOOKUP(_xlfn.AGGREGATE(5,6,$BR$3:$BR2046),$BR$3:$BR$2000,DH$3:DH$2000,1,1))/_xlfn.XLOOKUP($BR95,$BR$3:$BR$2000,$BR$3:$BR$2000,1,1), 1)))</f>
        <v>#N/A</v>
      </c>
      <c r="DK95" t="e">
        <f t="shared" si="120"/>
        <v>#N/A</v>
      </c>
      <c r="DL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94+1,DL94+1,NA())))</f>
        <v>#N/A</v>
      </c>
      <c r="DM95" t="e" cm="1">
        <f t="array" ref="DM95">IFERROR(IF(ISNA($A95),NA(),INDEX(B$3:B$2000,_xlfn.XMATCH(Configuration!$B$12,B$3:B$2000,1,1)+$DL95)-0), NA())</f>
        <v>#N/A</v>
      </c>
      <c r="DN95" t="e" cm="1">
        <f t="array" ref="DN95">IFERROR(IF(ISNA($A95),NA(),INDEX(E$3:E$2000,_xlfn.XMATCH(Configuration!$B$12,E$3:E$2000,1,1)+$DL95)-0), NA())</f>
        <v>#N/A</v>
      </c>
      <c r="DO95" t="e" cm="1">
        <f t="array" ref="DO95">IFERROR(IF(ISNA($A95),NA(),INDEX(H$3:H$2000,_xlfn.XMATCH(Configuration!$B$12,H$3:H$2000,1,1)+$DL95)-0), NA())</f>
        <v>#N/A</v>
      </c>
      <c r="DP95" t="e" cm="1">
        <f t="array" ref="DP95">IFERROR(IF(ISNA($A95),NA(),INDEX(K$3:K$2000,_xlfn.XMATCH(Configuration!$B$12,K$3:K$2000,1,1)+$DL95)-0), NA())</f>
        <v>#N/A</v>
      </c>
      <c r="DQ95" t="e" cm="1">
        <f t="array" ref="DQ95">IFERROR(IF(ISNA($A95),NA(),INDEX(N$3:N$2000,_xlfn.XMATCH(Configuration!$B$12,N$3:N$2000,1,1)+$DL95)-0), NA())</f>
        <v>#N/A</v>
      </c>
      <c r="DR95" t="e" cm="1">
        <f t="array" ref="DR95">IFERROR(IF(ISNA($A95),NA(),INDEX(Q$3:Q$2000,_xlfn.XMATCH(Configuration!$B$12,Q$3:Q$2000,1,1)+$DL95)-0), NA())</f>
        <v>#N/A</v>
      </c>
      <c r="DS95" t="e" cm="1">
        <f t="array" ref="DS95">IFERROR(IF(ISNA($A95),NA(),INDEX(T$3:T$2000,_xlfn.XMATCH(Configuration!$B$12,T$3:T$2000,1,1)+$DL95)-0), NA())</f>
        <v>#N/A</v>
      </c>
      <c r="DT95" t="e" cm="1">
        <f t="array" ref="DT95">IFERROR(IF(ISNA($A95),NA(),INDEX(W$3:W$2000,_xlfn.XMATCH(Configuration!$B$12,W$3:W$2000,1,1)+$DL95)-0), NA())</f>
        <v>#N/A</v>
      </c>
    </row>
    <row r="96" spans="1:124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83"/>
        <v/>
      </c>
      <c r="AD96" t="str">
        <f t="shared" si="84"/>
        <v/>
      </c>
      <c r="AE96" t="str">
        <f t="shared" si="85"/>
        <v/>
      </c>
      <c r="AF96" s="5" t="str">
        <f t="shared" si="86"/>
        <v/>
      </c>
      <c r="AG96" t="str">
        <f t="shared" si="87"/>
        <v/>
      </c>
      <c r="AH96" t="str">
        <f t="shared" si="88"/>
        <v/>
      </c>
      <c r="AI96" t="str">
        <f t="shared" si="89"/>
        <v/>
      </c>
      <c r="AJ96" t="str">
        <f t="shared" si="90"/>
        <v/>
      </c>
      <c r="AK96" t="str">
        <f t="shared" si="91"/>
        <v/>
      </c>
      <c r="AL96" s="2" t="str">
        <f t="shared" si="92"/>
        <v/>
      </c>
      <c r="AM96" s="2" t="str">
        <f t="shared" si="93"/>
        <v/>
      </c>
      <c r="AN96" s="2" t="str">
        <f t="shared" si="94"/>
        <v/>
      </c>
      <c r="AO96" s="2" t="str">
        <f t="shared" si="95"/>
        <v/>
      </c>
      <c r="AP96" s="2" t="str">
        <f t="shared" si="96"/>
        <v/>
      </c>
      <c r="AQ96" s="2" t="str">
        <f t="shared" si="97"/>
        <v/>
      </c>
      <c r="AR96" s="2" t="str">
        <f t="shared" si="98"/>
        <v/>
      </c>
      <c r="AS96" s="2" t="str">
        <f t="shared" si="99"/>
        <v/>
      </c>
      <c r="AT96" s="2" t="str">
        <f t="shared" si="100"/>
        <v/>
      </c>
      <c r="AU96" s="2" t="str">
        <f t="shared" si="101"/>
        <v/>
      </c>
      <c r="AV96" s="3" t="str">
        <f t="shared" ca="1" si="102"/>
        <v/>
      </c>
      <c r="AW96" s="2" t="str">
        <f t="shared" si="103"/>
        <v/>
      </c>
      <c r="AX96" s="2" t="str">
        <f t="shared" si="104"/>
        <v/>
      </c>
      <c r="AY96" t="str">
        <f t="shared" si="105"/>
        <v/>
      </c>
      <c r="AZ96" t="str">
        <f t="shared" si="106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107"/>
        <v>#N/A</v>
      </c>
      <c r="BS96" t="e">
        <f t="shared" si="68"/>
        <v>#N/A</v>
      </c>
      <c r="BT96" t="e">
        <f t="shared" si="69"/>
        <v>#N/A</v>
      </c>
      <c r="BU96" t="e">
        <f t="shared" si="70"/>
        <v>#N/A</v>
      </c>
      <c r="BV96" t="e">
        <f t="shared" si="71"/>
        <v>#N/A</v>
      </c>
      <c r="BW96" t="e">
        <f t="shared" si="72"/>
        <v>#N/A</v>
      </c>
      <c r="BX96" t="e">
        <f t="shared" si="108"/>
        <v>#N/A</v>
      </c>
      <c r="BY96" t="e">
        <f t="shared" si="109"/>
        <v>#N/A</v>
      </c>
      <c r="BZ96" t="e">
        <f t="shared" si="110"/>
        <v>#N/A</v>
      </c>
      <c r="CA96" t="e">
        <f t="shared" si="111"/>
        <v>#N/A</v>
      </c>
      <c r="CB96" t="e">
        <f t="shared" si="73"/>
        <v>#N/A</v>
      </c>
      <c r="CC96" t="e">
        <f t="shared" si="74"/>
        <v>#N/A</v>
      </c>
      <c r="CD96" t="e">
        <f>IF(OR(ISNA($A96),$AC96&lt;100),NA(),IF($BR96=0,0,FLOOR((CB96-_xlfn.XLOOKUP(_xlfn.AGGREGATE(5,6,$BR$3:$BR2047),$BR$3:$BR$2000,CB$3:CB$2000,1,1))/_xlfn.XLOOKUP($BR96,$BR$3:$BR$2000,$BR$3:$BR$2000,1,1), 1)))</f>
        <v>#N/A</v>
      </c>
      <c r="CE96" t="e">
        <f t="shared" si="112"/>
        <v>#N/A</v>
      </c>
      <c r="CF96" t="e" cm="1">
        <f t="array" ref="CF96">IFERROR(IF(OR(ISNA($A96),$AC96&lt;100,INDEX(International!C$3:C$2000,_xlfn.XMATCH(100,International!C$3:C$2000,1,1)+$BR96)=""),NA(),INDEX(International!C$3:C$2000,_xlfn.XMATCH(100,International!C$3:C$2000,1,1)+$BR96)), NA())</f>
        <v>#N/A</v>
      </c>
      <c r="CG96" t="e">
        <f t="shared" si="75"/>
        <v>#N/A</v>
      </c>
      <c r="CH96" t="e">
        <f>IF(OR(ISNA($A96),$AC96&lt;100),NA(),IF($BR96=0,0,FLOOR((CF96-_xlfn.XLOOKUP(_xlfn.AGGREGATE(5,6,$BR$3:$BR2047),$BR$3:$BR$2000,CF$3:CF$2000,1,1))/_xlfn.XLOOKUP($BR96,$BR$3:$BR$2000,$BR$3:$BR$2000,1,1), 1)))</f>
        <v>#N/A</v>
      </c>
      <c r="CI96" t="e">
        <f t="shared" si="113"/>
        <v>#N/A</v>
      </c>
      <c r="CJ96" t="e" cm="1">
        <f t="array" ref="CJ96">IFERROR(IF(OR(ISNA($A96),$AC96&lt;100,INDEX(International!F$3:F$2000,_xlfn.XMATCH(100,International!F$3:F$2000,1,1)+$BR96)=""),NA(),INDEX(International!F$3:F$2000,_xlfn.XMATCH(100,International!F$3:F$2000,1,1)+$BR96)), NA())</f>
        <v>#N/A</v>
      </c>
      <c r="CK96" t="e">
        <f t="shared" si="76"/>
        <v>#N/A</v>
      </c>
      <c r="CL96" t="e">
        <f>IF(OR(ISNA($A96),$AC96&lt;100),NA(),IF($BR96=0,0,FLOOR((CJ96-_xlfn.XLOOKUP(_xlfn.AGGREGATE(5,6,$BR$3:$BR2047),$BR$3:$BR$2000,CJ$3:CJ$2000,1,1))/_xlfn.XLOOKUP($BR96,$BR$3:$BR$2000,$BR$3:$BR$2000,1,1), 1)))</f>
        <v>#N/A</v>
      </c>
      <c r="CM96" t="e">
        <f t="shared" si="114"/>
        <v>#N/A</v>
      </c>
      <c r="CN96" t="e" cm="1">
        <f t="array" ref="CN96">IFERROR(IF(OR(ISNA($A96),$AC96&lt;100,INDEX(International!I$3:I$2000,_xlfn.XMATCH(100,International!I$3:I$2000,1,1)+$BR96)=""),NA(),INDEX(International!I$3:I$2000,_xlfn.XMATCH(100,International!I$3:I$2000,1,1)+$BR96)), NA())</f>
        <v>#N/A</v>
      </c>
      <c r="CO96" t="e">
        <f t="shared" si="77"/>
        <v>#N/A</v>
      </c>
      <c r="CP96" t="e">
        <f>IF(OR(ISNA($A96),$AC96&lt;100),NA(),IF($BR96=0,0,FLOOR((CN96-_xlfn.XLOOKUP(_xlfn.AGGREGATE(5,6,$BR$3:$BR2047),$BR$3:$BR$2000,CN$3:CN$2000,1,1))/_xlfn.XLOOKUP($BR96,$BR$3:$BR$2000,$BR$3:$BR$2000,1,1), 1)))</f>
        <v>#N/A</v>
      </c>
      <c r="CQ96" t="e">
        <f t="shared" si="115"/>
        <v>#N/A</v>
      </c>
      <c r="CR96" t="e" cm="1">
        <f t="array" ref="CR96">IFERROR(IF(OR(ISNA($A96),$AC96&lt;100,INDEX(International!L$3:L$2000,_xlfn.XMATCH(100,International!L$3:L$2000,1,1)+$BR96)=""),NA(),INDEX(International!L$3:L$2000,_xlfn.XMATCH(100,International!L$3:L$2000,1,1)+$BR96)), NA())</f>
        <v>#N/A</v>
      </c>
      <c r="CS96" t="e">
        <f t="shared" si="78"/>
        <v>#N/A</v>
      </c>
      <c r="CT96" t="e">
        <f>IF(OR(ISNA($A96),$AC96&lt;100),NA(),IF($BR96=0,0,FLOOR((CR96-_xlfn.XLOOKUP(_xlfn.AGGREGATE(5,6,$BR$3:$BR2047),$BR$3:$BR$2000,CR$3:CR$2000,1,1))/_xlfn.XLOOKUP($BR96,$BR$3:$BR$2000,$BR$3:$BR$2000,1,1), 1)))</f>
        <v>#N/A</v>
      </c>
      <c r="CU96" t="e">
        <f t="shared" si="116"/>
        <v>#N/A</v>
      </c>
      <c r="CV96" t="e" cm="1">
        <f t="array" ref="CV96">IFERROR(IF(OR(ISNA($A96),$AC96&lt;100,INDEX(International!O$3:O$2000,_xlfn.XMATCH(100,International!O$3:O$2000,1,1)+$BR96)=""),NA(),INDEX(International!O$3:O$2000,_xlfn.XMATCH(100,International!O$3:O$2000,1,1)+$BR96)), NA())</f>
        <v>#N/A</v>
      </c>
      <c r="CW96" t="e">
        <f t="shared" si="79"/>
        <v>#N/A</v>
      </c>
      <c r="CX96" t="e">
        <f>IF(OR(ISNA($A96),$AC96&lt;100),NA(),IF($BR96=0,0,FLOOR((CV96-_xlfn.XLOOKUP(_xlfn.AGGREGATE(5,6,$BR$3:$BR2047),$BR$3:$BR$2000,CV$3:CV$2000,1,1))/_xlfn.XLOOKUP($BR96,$BR$3:$BR$2000,$BR$3:$BR$2000,1,1), 1)))</f>
        <v>#N/A</v>
      </c>
      <c r="CY96" t="e">
        <f t="shared" si="117"/>
        <v>#N/A</v>
      </c>
      <c r="CZ96" t="e" cm="1">
        <f t="array" ref="CZ96">IFERROR(IF(OR(ISNA($A96),$AC96&lt;100,INDEX(International!R$3:R$2000,_xlfn.XMATCH(100,International!R$3:R$2000,1,1)+$BR96)=""),NA(),INDEX(International!R$3:R$2000,_xlfn.XMATCH(100,International!R$3:R$2000,1,1)+$BR96)), NA())</f>
        <v>#N/A</v>
      </c>
      <c r="DA96" t="e">
        <f t="shared" si="80"/>
        <v>#N/A</v>
      </c>
      <c r="DB96" t="e">
        <f>IF(OR(ISNA($A96),$AC96&lt;100),NA(),IF($BR96=0,0,FLOOR((CZ96-_xlfn.XLOOKUP(_xlfn.AGGREGATE(5,6,$BR$3:$BR2047),$BR$3:$BR$2000,CZ$3:CZ$2000,1,1))/_xlfn.XLOOKUP($BR96,$BR$3:$BR$2000,$BR$3:$BR$2000,1,1), 1)))</f>
        <v>#N/A</v>
      </c>
      <c r="DC96" t="e">
        <f t="shared" si="118"/>
        <v>#N/A</v>
      </c>
      <c r="DD96" t="e" cm="1">
        <f t="array" ref="DD96">IFERROR(IF(OR(ISNA($A96),$AC96&lt;100,INDEX(International!U$3:U$2000,_xlfn.XMATCH(100,International!U$3:U$2000,1,1)+$BR96)=""),NA(),INDEX(International!U$3:U$2000,_xlfn.XMATCH(100,International!U$3:U$2000,1,1)+$BR96)), NA())</f>
        <v>#N/A</v>
      </c>
      <c r="DE96" t="e">
        <f t="shared" si="81"/>
        <v>#N/A</v>
      </c>
      <c r="DF96" t="e">
        <f>IF(OR(ISNA($A96),$AC96&lt;100),NA(),IF($BR96=0,0,FLOOR((DD96-_xlfn.XLOOKUP(_xlfn.AGGREGATE(5,6,$BR$3:$BR2047),$BR$3:$BR$2000,DD$3:DD$2000,1,1))/_xlfn.XLOOKUP($BR96,$BR$3:$BR$2000,$BR$3:$BR$2000,1,1), 1)))</f>
        <v>#N/A</v>
      </c>
      <c r="DG96" t="e">
        <f t="shared" si="119"/>
        <v>#N/A</v>
      </c>
      <c r="DH96" t="e" cm="1">
        <f t="array" ref="DH96">IFERROR(IF(OR(ISNA($A96),$AC96&lt;100,INDEX(International!X$3:X$2000,_xlfn.XMATCH(100,International!X$3:X$2000,1,1)+$BR96)=""),NA(),INDEX(International!X$3:X$2000,_xlfn.XMATCH(100,International!X$3:X$2000,1,1)+$BR96)), NA())</f>
        <v>#N/A</v>
      </c>
      <c r="DI96" t="e">
        <f t="shared" si="82"/>
        <v>#N/A</v>
      </c>
      <c r="DJ96" t="e">
        <f>IF(OR(ISNA($A96),$AC96&lt;100),NA(),IF($BR96=0,0,FLOOR((DH96-_xlfn.XLOOKUP(_xlfn.AGGREGATE(5,6,$BR$3:$BR2047),$BR$3:$BR$2000,DH$3:DH$2000,1,1))/_xlfn.XLOOKUP($BR96,$BR$3:$BR$2000,$BR$3:$BR$2000,1,1), 1)))</f>
        <v>#N/A</v>
      </c>
      <c r="DK96" t="e">
        <f t="shared" si="120"/>
        <v>#N/A</v>
      </c>
      <c r="DL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95+1,DL95+1,NA())))</f>
        <v>#N/A</v>
      </c>
      <c r="DM96" t="e" cm="1">
        <f t="array" ref="DM96">IFERROR(IF(ISNA($A96),NA(),INDEX(B$3:B$2000,_xlfn.XMATCH(Configuration!$B$12,B$3:B$2000,1,1)+$DL96)-0), NA())</f>
        <v>#N/A</v>
      </c>
      <c r="DN96" t="e" cm="1">
        <f t="array" ref="DN96">IFERROR(IF(ISNA($A96),NA(),INDEX(E$3:E$2000,_xlfn.XMATCH(Configuration!$B$12,E$3:E$2000,1,1)+$DL96)-0), NA())</f>
        <v>#N/A</v>
      </c>
      <c r="DO96" t="e" cm="1">
        <f t="array" ref="DO96">IFERROR(IF(ISNA($A96),NA(),INDEX(H$3:H$2000,_xlfn.XMATCH(Configuration!$B$12,H$3:H$2000,1,1)+$DL96)-0), NA())</f>
        <v>#N/A</v>
      </c>
      <c r="DP96" t="e" cm="1">
        <f t="array" ref="DP96">IFERROR(IF(ISNA($A96),NA(),INDEX(K$3:K$2000,_xlfn.XMATCH(Configuration!$B$12,K$3:K$2000,1,1)+$DL96)-0), NA())</f>
        <v>#N/A</v>
      </c>
      <c r="DQ96" t="e" cm="1">
        <f t="array" ref="DQ96">IFERROR(IF(ISNA($A96),NA(),INDEX(N$3:N$2000,_xlfn.XMATCH(Configuration!$B$12,N$3:N$2000,1,1)+$DL96)-0), NA())</f>
        <v>#N/A</v>
      </c>
      <c r="DR96" t="e" cm="1">
        <f t="array" ref="DR96">IFERROR(IF(ISNA($A96),NA(),INDEX(Q$3:Q$2000,_xlfn.XMATCH(Configuration!$B$12,Q$3:Q$2000,1,1)+$DL96)-0), NA())</f>
        <v>#N/A</v>
      </c>
      <c r="DS96" t="e" cm="1">
        <f t="array" ref="DS96">IFERROR(IF(ISNA($A96),NA(),INDEX(T$3:T$2000,_xlfn.XMATCH(Configuration!$B$12,T$3:T$2000,1,1)+$DL96)-0), NA())</f>
        <v>#N/A</v>
      </c>
      <c r="DT96" t="e" cm="1">
        <f t="array" ref="DT96">IFERROR(IF(ISNA($A96),NA(),INDEX(W$3:W$2000,_xlfn.XMATCH(Configuration!$B$12,W$3:W$2000,1,1)+$DL96)-0), NA())</f>
        <v>#N/A</v>
      </c>
    </row>
    <row r="97" spans="1:124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83"/>
        <v/>
      </c>
      <c r="AD97" t="str">
        <f t="shared" si="84"/>
        <v/>
      </c>
      <c r="AE97" t="str">
        <f t="shared" si="85"/>
        <v/>
      </c>
      <c r="AF97" s="5" t="str">
        <f t="shared" si="86"/>
        <v/>
      </c>
      <c r="AG97" t="str">
        <f t="shared" si="87"/>
        <v/>
      </c>
      <c r="AH97" t="str">
        <f t="shared" si="88"/>
        <v/>
      </c>
      <c r="AI97" t="str">
        <f t="shared" si="89"/>
        <v/>
      </c>
      <c r="AJ97" t="str">
        <f t="shared" si="90"/>
        <v/>
      </c>
      <c r="AK97" t="str">
        <f t="shared" si="91"/>
        <v/>
      </c>
      <c r="AL97" s="2" t="str">
        <f t="shared" si="92"/>
        <v/>
      </c>
      <c r="AM97" s="2" t="str">
        <f t="shared" si="93"/>
        <v/>
      </c>
      <c r="AN97" s="2" t="str">
        <f t="shared" si="94"/>
        <v/>
      </c>
      <c r="AO97" s="2" t="str">
        <f t="shared" si="95"/>
        <v/>
      </c>
      <c r="AP97" s="2" t="str">
        <f t="shared" si="96"/>
        <v/>
      </c>
      <c r="AQ97" s="2" t="str">
        <f t="shared" si="97"/>
        <v/>
      </c>
      <c r="AR97" s="2" t="str">
        <f t="shared" si="98"/>
        <v/>
      </c>
      <c r="AS97" s="2" t="str">
        <f t="shared" si="99"/>
        <v/>
      </c>
      <c r="AT97" s="2" t="str">
        <f t="shared" si="100"/>
        <v/>
      </c>
      <c r="AU97" s="2" t="str">
        <f t="shared" si="101"/>
        <v/>
      </c>
      <c r="AV97" s="3" t="str">
        <f t="shared" ca="1" si="102"/>
        <v/>
      </c>
      <c r="AW97" s="2" t="str">
        <f t="shared" si="103"/>
        <v/>
      </c>
      <c r="AX97" s="2" t="str">
        <f t="shared" si="104"/>
        <v/>
      </c>
      <c r="AY97" t="str">
        <f t="shared" si="105"/>
        <v/>
      </c>
      <c r="AZ97" t="str">
        <f t="shared" si="106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107"/>
        <v>#N/A</v>
      </c>
      <c r="BS97" t="e">
        <f t="shared" si="68"/>
        <v>#N/A</v>
      </c>
      <c r="BT97" t="e">
        <f t="shared" si="69"/>
        <v>#N/A</v>
      </c>
      <c r="BU97" t="e">
        <f t="shared" si="70"/>
        <v>#N/A</v>
      </c>
      <c r="BV97" t="e">
        <f t="shared" si="71"/>
        <v>#N/A</v>
      </c>
      <c r="BW97" t="e">
        <f t="shared" si="72"/>
        <v>#N/A</v>
      </c>
      <c r="BX97" t="e">
        <f t="shared" si="108"/>
        <v>#N/A</v>
      </c>
      <c r="BY97" t="e">
        <f t="shared" si="109"/>
        <v>#N/A</v>
      </c>
      <c r="BZ97" t="e">
        <f t="shared" si="110"/>
        <v>#N/A</v>
      </c>
      <c r="CA97" t="e">
        <f t="shared" si="111"/>
        <v>#N/A</v>
      </c>
      <c r="CB97" t="e">
        <f t="shared" si="73"/>
        <v>#N/A</v>
      </c>
      <c r="CC97" t="e">
        <f t="shared" si="74"/>
        <v>#N/A</v>
      </c>
      <c r="CD97" t="e">
        <f>IF(OR(ISNA($A97),$AC97&lt;100),NA(),IF($BR97=0,0,FLOOR((CB97-_xlfn.XLOOKUP(_xlfn.AGGREGATE(5,6,$BR$3:$BR2048),$BR$3:$BR$2000,CB$3:CB$2000,1,1))/_xlfn.XLOOKUP($BR97,$BR$3:$BR$2000,$BR$3:$BR$2000,1,1), 1)))</f>
        <v>#N/A</v>
      </c>
      <c r="CE97" t="e">
        <f t="shared" si="112"/>
        <v>#N/A</v>
      </c>
      <c r="CF97" t="e" cm="1">
        <f t="array" ref="CF97">IFERROR(IF(OR(ISNA($A97),$AC97&lt;100,INDEX(International!C$3:C$2000,_xlfn.XMATCH(100,International!C$3:C$2000,1,1)+$BR97)=""),NA(),INDEX(International!C$3:C$2000,_xlfn.XMATCH(100,International!C$3:C$2000,1,1)+$BR97)), NA())</f>
        <v>#N/A</v>
      </c>
      <c r="CG97" t="e">
        <f t="shared" si="75"/>
        <v>#N/A</v>
      </c>
      <c r="CH97" t="e">
        <f>IF(OR(ISNA($A97),$AC97&lt;100),NA(),IF($BR97=0,0,FLOOR((CF97-_xlfn.XLOOKUP(_xlfn.AGGREGATE(5,6,$BR$3:$BR2048),$BR$3:$BR$2000,CF$3:CF$2000,1,1))/_xlfn.XLOOKUP($BR97,$BR$3:$BR$2000,$BR$3:$BR$2000,1,1), 1)))</f>
        <v>#N/A</v>
      </c>
      <c r="CI97" t="e">
        <f t="shared" si="113"/>
        <v>#N/A</v>
      </c>
      <c r="CJ97" t="e" cm="1">
        <f t="array" ref="CJ97">IFERROR(IF(OR(ISNA($A97),$AC97&lt;100,INDEX(International!F$3:F$2000,_xlfn.XMATCH(100,International!F$3:F$2000,1,1)+$BR97)=""),NA(),INDEX(International!F$3:F$2000,_xlfn.XMATCH(100,International!F$3:F$2000,1,1)+$BR97)), NA())</f>
        <v>#N/A</v>
      </c>
      <c r="CK97" t="e">
        <f t="shared" si="76"/>
        <v>#N/A</v>
      </c>
      <c r="CL97" t="e">
        <f>IF(OR(ISNA($A97),$AC97&lt;100),NA(),IF($BR97=0,0,FLOOR((CJ97-_xlfn.XLOOKUP(_xlfn.AGGREGATE(5,6,$BR$3:$BR2048),$BR$3:$BR$2000,CJ$3:CJ$2000,1,1))/_xlfn.XLOOKUP($BR97,$BR$3:$BR$2000,$BR$3:$BR$2000,1,1), 1)))</f>
        <v>#N/A</v>
      </c>
      <c r="CM97" t="e">
        <f t="shared" si="114"/>
        <v>#N/A</v>
      </c>
      <c r="CN97" t="e" cm="1">
        <f t="array" ref="CN97">IFERROR(IF(OR(ISNA($A97),$AC97&lt;100,INDEX(International!I$3:I$2000,_xlfn.XMATCH(100,International!I$3:I$2000,1,1)+$BR97)=""),NA(),INDEX(International!I$3:I$2000,_xlfn.XMATCH(100,International!I$3:I$2000,1,1)+$BR97)), NA())</f>
        <v>#N/A</v>
      </c>
      <c r="CO97" t="e">
        <f t="shared" si="77"/>
        <v>#N/A</v>
      </c>
      <c r="CP97" t="e">
        <f>IF(OR(ISNA($A97),$AC97&lt;100),NA(),IF($BR97=0,0,FLOOR((CN97-_xlfn.XLOOKUP(_xlfn.AGGREGATE(5,6,$BR$3:$BR2048),$BR$3:$BR$2000,CN$3:CN$2000,1,1))/_xlfn.XLOOKUP($BR97,$BR$3:$BR$2000,$BR$3:$BR$2000,1,1), 1)))</f>
        <v>#N/A</v>
      </c>
      <c r="CQ97" t="e">
        <f t="shared" si="115"/>
        <v>#N/A</v>
      </c>
      <c r="CR97" t="e" cm="1">
        <f t="array" ref="CR97">IFERROR(IF(OR(ISNA($A97),$AC97&lt;100,INDEX(International!L$3:L$2000,_xlfn.XMATCH(100,International!L$3:L$2000,1,1)+$BR97)=""),NA(),INDEX(International!L$3:L$2000,_xlfn.XMATCH(100,International!L$3:L$2000,1,1)+$BR97)), NA())</f>
        <v>#N/A</v>
      </c>
      <c r="CS97" t="e">
        <f t="shared" si="78"/>
        <v>#N/A</v>
      </c>
      <c r="CT97" t="e">
        <f>IF(OR(ISNA($A97),$AC97&lt;100),NA(),IF($BR97=0,0,FLOOR((CR97-_xlfn.XLOOKUP(_xlfn.AGGREGATE(5,6,$BR$3:$BR2048),$BR$3:$BR$2000,CR$3:CR$2000,1,1))/_xlfn.XLOOKUP($BR97,$BR$3:$BR$2000,$BR$3:$BR$2000,1,1), 1)))</f>
        <v>#N/A</v>
      </c>
      <c r="CU97" t="e">
        <f t="shared" si="116"/>
        <v>#N/A</v>
      </c>
      <c r="CV97" t="e" cm="1">
        <f t="array" ref="CV97">IFERROR(IF(OR(ISNA($A97),$AC97&lt;100,INDEX(International!O$3:O$2000,_xlfn.XMATCH(100,International!O$3:O$2000,1,1)+$BR97)=""),NA(),INDEX(International!O$3:O$2000,_xlfn.XMATCH(100,International!O$3:O$2000,1,1)+$BR97)), NA())</f>
        <v>#N/A</v>
      </c>
      <c r="CW97" t="e">
        <f t="shared" si="79"/>
        <v>#N/A</v>
      </c>
      <c r="CX97" t="e">
        <f>IF(OR(ISNA($A97),$AC97&lt;100),NA(),IF($BR97=0,0,FLOOR((CV97-_xlfn.XLOOKUP(_xlfn.AGGREGATE(5,6,$BR$3:$BR2048),$BR$3:$BR$2000,CV$3:CV$2000,1,1))/_xlfn.XLOOKUP($BR97,$BR$3:$BR$2000,$BR$3:$BR$2000,1,1), 1)))</f>
        <v>#N/A</v>
      </c>
      <c r="CY97" t="e">
        <f t="shared" si="117"/>
        <v>#N/A</v>
      </c>
      <c r="CZ97" t="e" cm="1">
        <f t="array" ref="CZ97">IFERROR(IF(OR(ISNA($A97),$AC97&lt;100,INDEX(International!R$3:R$2000,_xlfn.XMATCH(100,International!R$3:R$2000,1,1)+$BR97)=""),NA(),INDEX(International!R$3:R$2000,_xlfn.XMATCH(100,International!R$3:R$2000,1,1)+$BR97)), NA())</f>
        <v>#N/A</v>
      </c>
      <c r="DA97" t="e">
        <f t="shared" si="80"/>
        <v>#N/A</v>
      </c>
      <c r="DB97" t="e">
        <f>IF(OR(ISNA($A97),$AC97&lt;100),NA(),IF($BR97=0,0,FLOOR((CZ97-_xlfn.XLOOKUP(_xlfn.AGGREGATE(5,6,$BR$3:$BR2048),$BR$3:$BR$2000,CZ$3:CZ$2000,1,1))/_xlfn.XLOOKUP($BR97,$BR$3:$BR$2000,$BR$3:$BR$2000,1,1), 1)))</f>
        <v>#N/A</v>
      </c>
      <c r="DC97" t="e">
        <f t="shared" si="118"/>
        <v>#N/A</v>
      </c>
      <c r="DD97" t="e" cm="1">
        <f t="array" ref="DD97">IFERROR(IF(OR(ISNA($A97),$AC97&lt;100,INDEX(International!U$3:U$2000,_xlfn.XMATCH(100,International!U$3:U$2000,1,1)+$BR97)=""),NA(),INDEX(International!U$3:U$2000,_xlfn.XMATCH(100,International!U$3:U$2000,1,1)+$BR97)), NA())</f>
        <v>#N/A</v>
      </c>
      <c r="DE97" t="e">
        <f t="shared" si="81"/>
        <v>#N/A</v>
      </c>
      <c r="DF97" t="e">
        <f>IF(OR(ISNA($A97),$AC97&lt;100),NA(),IF($BR97=0,0,FLOOR((DD97-_xlfn.XLOOKUP(_xlfn.AGGREGATE(5,6,$BR$3:$BR2048),$BR$3:$BR$2000,DD$3:DD$2000,1,1))/_xlfn.XLOOKUP($BR97,$BR$3:$BR$2000,$BR$3:$BR$2000,1,1), 1)))</f>
        <v>#N/A</v>
      </c>
      <c r="DG97" t="e">
        <f t="shared" si="119"/>
        <v>#N/A</v>
      </c>
      <c r="DH97" t="e" cm="1">
        <f t="array" ref="DH97">IFERROR(IF(OR(ISNA($A97),$AC97&lt;100,INDEX(International!X$3:X$2000,_xlfn.XMATCH(100,International!X$3:X$2000,1,1)+$BR97)=""),NA(),INDEX(International!X$3:X$2000,_xlfn.XMATCH(100,International!X$3:X$2000,1,1)+$BR97)), NA())</f>
        <v>#N/A</v>
      </c>
      <c r="DI97" t="e">
        <f t="shared" si="82"/>
        <v>#N/A</v>
      </c>
      <c r="DJ97" t="e">
        <f>IF(OR(ISNA($A97),$AC97&lt;100),NA(),IF($BR97=0,0,FLOOR((DH97-_xlfn.XLOOKUP(_xlfn.AGGREGATE(5,6,$BR$3:$BR2048),$BR$3:$BR$2000,DH$3:DH$2000,1,1))/_xlfn.XLOOKUP($BR97,$BR$3:$BR$2000,$BR$3:$BR$2000,1,1), 1)))</f>
        <v>#N/A</v>
      </c>
      <c r="DK97" t="e">
        <f t="shared" si="120"/>
        <v>#N/A</v>
      </c>
      <c r="DL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96+1,DL96+1,NA())))</f>
        <v>#N/A</v>
      </c>
      <c r="DM97" t="e" cm="1">
        <f t="array" ref="DM97">IFERROR(IF(ISNA($A97),NA(),INDEX(B$3:B$2000,_xlfn.XMATCH(Configuration!$B$12,B$3:B$2000,1,1)+$DL97)-0), NA())</f>
        <v>#N/A</v>
      </c>
      <c r="DN97" t="e" cm="1">
        <f t="array" ref="DN97">IFERROR(IF(ISNA($A97),NA(),INDEX(E$3:E$2000,_xlfn.XMATCH(Configuration!$B$12,E$3:E$2000,1,1)+$DL97)-0), NA())</f>
        <v>#N/A</v>
      </c>
      <c r="DO97" t="e" cm="1">
        <f t="array" ref="DO97">IFERROR(IF(ISNA($A97),NA(),INDEX(H$3:H$2000,_xlfn.XMATCH(Configuration!$B$12,H$3:H$2000,1,1)+$DL97)-0), NA())</f>
        <v>#N/A</v>
      </c>
      <c r="DP97" t="e" cm="1">
        <f t="array" ref="DP97">IFERROR(IF(ISNA($A97),NA(),INDEX(K$3:K$2000,_xlfn.XMATCH(Configuration!$B$12,K$3:K$2000,1,1)+$DL97)-0), NA())</f>
        <v>#N/A</v>
      </c>
      <c r="DQ97" t="e" cm="1">
        <f t="array" ref="DQ97">IFERROR(IF(ISNA($A97),NA(),INDEX(N$3:N$2000,_xlfn.XMATCH(Configuration!$B$12,N$3:N$2000,1,1)+$DL97)-0), NA())</f>
        <v>#N/A</v>
      </c>
      <c r="DR97" t="e" cm="1">
        <f t="array" ref="DR97">IFERROR(IF(ISNA($A97),NA(),INDEX(Q$3:Q$2000,_xlfn.XMATCH(Configuration!$B$12,Q$3:Q$2000,1,1)+$DL97)-0), NA())</f>
        <v>#N/A</v>
      </c>
      <c r="DS97" t="e" cm="1">
        <f t="array" ref="DS97">IFERROR(IF(ISNA($A97),NA(),INDEX(T$3:T$2000,_xlfn.XMATCH(Configuration!$B$12,T$3:T$2000,1,1)+$DL97)-0), NA())</f>
        <v>#N/A</v>
      </c>
      <c r="DT97" t="e" cm="1">
        <f t="array" ref="DT97">IFERROR(IF(ISNA($A97),NA(),INDEX(W$3:W$2000,_xlfn.XMATCH(Configuration!$B$12,W$3:W$2000,1,1)+$DL97)-0), NA())</f>
        <v>#N/A</v>
      </c>
    </row>
    <row r="98" spans="1:124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83"/>
        <v/>
      </c>
      <c r="AD98" t="str">
        <f t="shared" si="84"/>
        <v/>
      </c>
      <c r="AE98" t="str">
        <f t="shared" si="85"/>
        <v/>
      </c>
      <c r="AF98" s="5" t="str">
        <f t="shared" si="86"/>
        <v/>
      </c>
      <c r="AG98" t="str">
        <f t="shared" si="87"/>
        <v/>
      </c>
      <c r="AH98" t="str">
        <f t="shared" si="88"/>
        <v/>
      </c>
      <c r="AI98" t="str">
        <f t="shared" si="89"/>
        <v/>
      </c>
      <c r="AJ98" t="str">
        <f t="shared" si="90"/>
        <v/>
      </c>
      <c r="AK98" t="str">
        <f t="shared" si="91"/>
        <v/>
      </c>
      <c r="AL98" s="2" t="str">
        <f t="shared" si="92"/>
        <v/>
      </c>
      <c r="AM98" s="2" t="str">
        <f t="shared" si="93"/>
        <v/>
      </c>
      <c r="AN98" s="2" t="str">
        <f t="shared" si="94"/>
        <v/>
      </c>
      <c r="AO98" s="2" t="str">
        <f t="shared" si="95"/>
        <v/>
      </c>
      <c r="AP98" s="2" t="str">
        <f t="shared" si="96"/>
        <v/>
      </c>
      <c r="AQ98" s="2" t="str">
        <f t="shared" si="97"/>
        <v/>
      </c>
      <c r="AR98" s="2" t="str">
        <f t="shared" si="98"/>
        <v/>
      </c>
      <c r="AS98" s="2" t="str">
        <f t="shared" si="99"/>
        <v/>
      </c>
      <c r="AT98" s="2" t="str">
        <f t="shared" si="100"/>
        <v/>
      </c>
      <c r="AU98" s="2" t="str">
        <f t="shared" si="101"/>
        <v/>
      </c>
      <c r="AV98" s="3" t="str">
        <f t="shared" ca="1" si="102"/>
        <v/>
      </c>
      <c r="AW98" s="2" t="str">
        <f t="shared" si="103"/>
        <v/>
      </c>
      <c r="AX98" s="2" t="str">
        <f t="shared" si="104"/>
        <v/>
      </c>
      <c r="AY98" t="str">
        <f t="shared" si="105"/>
        <v/>
      </c>
      <c r="AZ98" t="str">
        <f t="shared" si="106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107"/>
        <v>#N/A</v>
      </c>
      <c r="BS98" t="e">
        <f t="shared" si="68"/>
        <v>#N/A</v>
      </c>
      <c r="BT98" t="e">
        <f t="shared" si="69"/>
        <v>#N/A</v>
      </c>
      <c r="BU98" t="e">
        <f t="shared" si="70"/>
        <v>#N/A</v>
      </c>
      <c r="BV98" t="e">
        <f t="shared" si="71"/>
        <v>#N/A</v>
      </c>
      <c r="BW98" t="e">
        <f t="shared" si="72"/>
        <v>#N/A</v>
      </c>
      <c r="BX98" t="e">
        <f t="shared" si="108"/>
        <v>#N/A</v>
      </c>
      <c r="BY98" t="e">
        <f t="shared" si="109"/>
        <v>#N/A</v>
      </c>
      <c r="BZ98" t="e">
        <f t="shared" si="110"/>
        <v>#N/A</v>
      </c>
      <c r="CA98" t="e">
        <f t="shared" si="111"/>
        <v>#N/A</v>
      </c>
      <c r="CB98" t="e">
        <f t="shared" si="73"/>
        <v>#N/A</v>
      </c>
      <c r="CC98" t="e">
        <f t="shared" si="74"/>
        <v>#N/A</v>
      </c>
      <c r="CD98" t="e">
        <f>IF(OR(ISNA($A98),$AC98&lt;100),NA(),IF($BR98=0,0,FLOOR((CB98-_xlfn.XLOOKUP(_xlfn.AGGREGATE(5,6,$BR$3:$BR2049),$BR$3:$BR$2000,CB$3:CB$2000,1,1))/_xlfn.XLOOKUP($BR98,$BR$3:$BR$2000,$BR$3:$BR$2000,1,1), 1)))</f>
        <v>#N/A</v>
      </c>
      <c r="CE98" t="e">
        <f t="shared" si="112"/>
        <v>#N/A</v>
      </c>
      <c r="CF98" t="e" cm="1">
        <f t="array" ref="CF98">IFERROR(IF(OR(ISNA($A98),$AC98&lt;100,INDEX(International!C$3:C$2000,_xlfn.XMATCH(100,International!C$3:C$2000,1,1)+$BR98)=""),NA(),INDEX(International!C$3:C$2000,_xlfn.XMATCH(100,International!C$3:C$2000,1,1)+$BR98)), NA())</f>
        <v>#N/A</v>
      </c>
      <c r="CG98" t="e">
        <f t="shared" si="75"/>
        <v>#N/A</v>
      </c>
      <c r="CH98" t="e">
        <f>IF(OR(ISNA($A98),$AC98&lt;100),NA(),IF($BR98=0,0,FLOOR((CF98-_xlfn.XLOOKUP(_xlfn.AGGREGATE(5,6,$BR$3:$BR2049),$BR$3:$BR$2000,CF$3:CF$2000,1,1))/_xlfn.XLOOKUP($BR98,$BR$3:$BR$2000,$BR$3:$BR$2000,1,1), 1)))</f>
        <v>#N/A</v>
      </c>
      <c r="CI98" t="e">
        <f t="shared" si="113"/>
        <v>#N/A</v>
      </c>
      <c r="CJ98" t="e" cm="1">
        <f t="array" ref="CJ98">IFERROR(IF(OR(ISNA($A98),$AC98&lt;100,INDEX(International!F$3:F$2000,_xlfn.XMATCH(100,International!F$3:F$2000,1,1)+$BR98)=""),NA(),INDEX(International!F$3:F$2000,_xlfn.XMATCH(100,International!F$3:F$2000,1,1)+$BR98)), NA())</f>
        <v>#N/A</v>
      </c>
      <c r="CK98" t="e">
        <f t="shared" si="76"/>
        <v>#N/A</v>
      </c>
      <c r="CL98" t="e">
        <f>IF(OR(ISNA($A98),$AC98&lt;100),NA(),IF($BR98=0,0,FLOOR((CJ98-_xlfn.XLOOKUP(_xlfn.AGGREGATE(5,6,$BR$3:$BR2049),$BR$3:$BR$2000,CJ$3:CJ$2000,1,1))/_xlfn.XLOOKUP($BR98,$BR$3:$BR$2000,$BR$3:$BR$2000,1,1), 1)))</f>
        <v>#N/A</v>
      </c>
      <c r="CM98" t="e">
        <f t="shared" si="114"/>
        <v>#N/A</v>
      </c>
      <c r="CN98" t="e" cm="1">
        <f t="array" ref="CN98">IFERROR(IF(OR(ISNA($A98),$AC98&lt;100,INDEX(International!I$3:I$2000,_xlfn.XMATCH(100,International!I$3:I$2000,1,1)+$BR98)=""),NA(),INDEX(International!I$3:I$2000,_xlfn.XMATCH(100,International!I$3:I$2000,1,1)+$BR98)), NA())</f>
        <v>#N/A</v>
      </c>
      <c r="CO98" t="e">
        <f t="shared" si="77"/>
        <v>#N/A</v>
      </c>
      <c r="CP98" t="e">
        <f>IF(OR(ISNA($A98),$AC98&lt;100),NA(),IF($BR98=0,0,FLOOR((CN98-_xlfn.XLOOKUP(_xlfn.AGGREGATE(5,6,$BR$3:$BR2049),$BR$3:$BR$2000,CN$3:CN$2000,1,1))/_xlfn.XLOOKUP($BR98,$BR$3:$BR$2000,$BR$3:$BR$2000,1,1), 1)))</f>
        <v>#N/A</v>
      </c>
      <c r="CQ98" t="e">
        <f t="shared" si="115"/>
        <v>#N/A</v>
      </c>
      <c r="CR98" t="e" cm="1">
        <f t="array" ref="CR98">IFERROR(IF(OR(ISNA($A98),$AC98&lt;100,INDEX(International!L$3:L$2000,_xlfn.XMATCH(100,International!L$3:L$2000,1,1)+$BR98)=""),NA(),INDEX(International!L$3:L$2000,_xlfn.XMATCH(100,International!L$3:L$2000,1,1)+$BR98)), NA())</f>
        <v>#N/A</v>
      </c>
      <c r="CS98" t="e">
        <f t="shared" si="78"/>
        <v>#N/A</v>
      </c>
      <c r="CT98" t="e">
        <f>IF(OR(ISNA($A98),$AC98&lt;100),NA(),IF($BR98=0,0,FLOOR((CR98-_xlfn.XLOOKUP(_xlfn.AGGREGATE(5,6,$BR$3:$BR2049),$BR$3:$BR$2000,CR$3:CR$2000,1,1))/_xlfn.XLOOKUP($BR98,$BR$3:$BR$2000,$BR$3:$BR$2000,1,1), 1)))</f>
        <v>#N/A</v>
      </c>
      <c r="CU98" t="e">
        <f t="shared" si="116"/>
        <v>#N/A</v>
      </c>
      <c r="CV98" t="e" cm="1">
        <f t="array" ref="CV98">IFERROR(IF(OR(ISNA($A98),$AC98&lt;100,INDEX(International!O$3:O$2000,_xlfn.XMATCH(100,International!O$3:O$2000,1,1)+$BR98)=""),NA(),INDEX(International!O$3:O$2000,_xlfn.XMATCH(100,International!O$3:O$2000,1,1)+$BR98)), NA())</f>
        <v>#N/A</v>
      </c>
      <c r="CW98" t="e">
        <f t="shared" si="79"/>
        <v>#N/A</v>
      </c>
      <c r="CX98" t="e">
        <f>IF(OR(ISNA($A98),$AC98&lt;100),NA(),IF($BR98=0,0,FLOOR((CV98-_xlfn.XLOOKUP(_xlfn.AGGREGATE(5,6,$BR$3:$BR2049),$BR$3:$BR$2000,CV$3:CV$2000,1,1))/_xlfn.XLOOKUP($BR98,$BR$3:$BR$2000,$BR$3:$BR$2000,1,1), 1)))</f>
        <v>#N/A</v>
      </c>
      <c r="CY98" t="e">
        <f t="shared" si="117"/>
        <v>#N/A</v>
      </c>
      <c r="CZ98" t="e" cm="1">
        <f t="array" ref="CZ98">IFERROR(IF(OR(ISNA($A98),$AC98&lt;100,INDEX(International!R$3:R$2000,_xlfn.XMATCH(100,International!R$3:R$2000,1,1)+$BR98)=""),NA(),INDEX(International!R$3:R$2000,_xlfn.XMATCH(100,International!R$3:R$2000,1,1)+$BR98)), NA())</f>
        <v>#N/A</v>
      </c>
      <c r="DA98" t="e">
        <f t="shared" si="80"/>
        <v>#N/A</v>
      </c>
      <c r="DB98" t="e">
        <f>IF(OR(ISNA($A98),$AC98&lt;100),NA(),IF($BR98=0,0,FLOOR((CZ98-_xlfn.XLOOKUP(_xlfn.AGGREGATE(5,6,$BR$3:$BR2049),$BR$3:$BR$2000,CZ$3:CZ$2000,1,1))/_xlfn.XLOOKUP($BR98,$BR$3:$BR$2000,$BR$3:$BR$2000,1,1), 1)))</f>
        <v>#N/A</v>
      </c>
      <c r="DC98" t="e">
        <f t="shared" si="118"/>
        <v>#N/A</v>
      </c>
      <c r="DD98" t="e" cm="1">
        <f t="array" ref="DD98">IFERROR(IF(OR(ISNA($A98),$AC98&lt;100,INDEX(International!U$3:U$2000,_xlfn.XMATCH(100,International!U$3:U$2000,1,1)+$BR98)=""),NA(),INDEX(International!U$3:U$2000,_xlfn.XMATCH(100,International!U$3:U$2000,1,1)+$BR98)), NA())</f>
        <v>#N/A</v>
      </c>
      <c r="DE98" t="e">
        <f t="shared" si="81"/>
        <v>#N/A</v>
      </c>
      <c r="DF98" t="e">
        <f>IF(OR(ISNA($A98),$AC98&lt;100),NA(),IF($BR98=0,0,FLOOR((DD98-_xlfn.XLOOKUP(_xlfn.AGGREGATE(5,6,$BR$3:$BR2049),$BR$3:$BR$2000,DD$3:DD$2000,1,1))/_xlfn.XLOOKUP($BR98,$BR$3:$BR$2000,$BR$3:$BR$2000,1,1), 1)))</f>
        <v>#N/A</v>
      </c>
      <c r="DG98" t="e">
        <f t="shared" si="119"/>
        <v>#N/A</v>
      </c>
      <c r="DH98" t="e" cm="1">
        <f t="array" ref="DH98">IFERROR(IF(OR(ISNA($A98),$AC98&lt;100,INDEX(International!X$3:X$2000,_xlfn.XMATCH(100,International!X$3:X$2000,1,1)+$BR98)=""),NA(),INDEX(International!X$3:X$2000,_xlfn.XMATCH(100,International!X$3:X$2000,1,1)+$BR98)), NA())</f>
        <v>#N/A</v>
      </c>
      <c r="DI98" t="e">
        <f t="shared" si="82"/>
        <v>#N/A</v>
      </c>
      <c r="DJ98" t="e">
        <f>IF(OR(ISNA($A98),$AC98&lt;100),NA(),IF($BR98=0,0,FLOOR((DH98-_xlfn.XLOOKUP(_xlfn.AGGREGATE(5,6,$BR$3:$BR2049),$BR$3:$BR$2000,DH$3:DH$2000,1,1))/_xlfn.XLOOKUP($BR98,$BR$3:$BR$2000,$BR$3:$BR$2000,1,1), 1)))</f>
        <v>#N/A</v>
      </c>
      <c r="DK98" t="e">
        <f t="shared" si="120"/>
        <v>#N/A</v>
      </c>
      <c r="DL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97+1,DL97+1,NA())))</f>
        <v>#N/A</v>
      </c>
      <c r="DM98" t="e" cm="1">
        <f t="array" ref="DM98">IFERROR(IF(ISNA($A98),NA(),INDEX(B$3:B$2000,_xlfn.XMATCH(Configuration!$B$12,B$3:B$2000,1,1)+$DL98)-0), NA())</f>
        <v>#N/A</v>
      </c>
      <c r="DN98" t="e" cm="1">
        <f t="array" ref="DN98">IFERROR(IF(ISNA($A98),NA(),INDEX(E$3:E$2000,_xlfn.XMATCH(Configuration!$B$12,E$3:E$2000,1,1)+$DL98)-0), NA())</f>
        <v>#N/A</v>
      </c>
      <c r="DO98" t="e" cm="1">
        <f t="array" ref="DO98">IFERROR(IF(ISNA($A98),NA(),INDEX(H$3:H$2000,_xlfn.XMATCH(Configuration!$B$12,H$3:H$2000,1,1)+$DL98)-0), NA())</f>
        <v>#N/A</v>
      </c>
      <c r="DP98" t="e" cm="1">
        <f t="array" ref="DP98">IFERROR(IF(ISNA($A98),NA(),INDEX(K$3:K$2000,_xlfn.XMATCH(Configuration!$B$12,K$3:K$2000,1,1)+$DL98)-0), NA())</f>
        <v>#N/A</v>
      </c>
      <c r="DQ98" t="e" cm="1">
        <f t="array" ref="DQ98">IFERROR(IF(ISNA($A98),NA(),INDEX(N$3:N$2000,_xlfn.XMATCH(Configuration!$B$12,N$3:N$2000,1,1)+$DL98)-0), NA())</f>
        <v>#N/A</v>
      </c>
      <c r="DR98" t="e" cm="1">
        <f t="array" ref="DR98">IFERROR(IF(ISNA($A98),NA(),INDEX(Q$3:Q$2000,_xlfn.XMATCH(Configuration!$B$12,Q$3:Q$2000,1,1)+$DL98)-0), NA())</f>
        <v>#N/A</v>
      </c>
      <c r="DS98" t="e" cm="1">
        <f t="array" ref="DS98">IFERROR(IF(ISNA($A98),NA(),INDEX(T$3:T$2000,_xlfn.XMATCH(Configuration!$B$12,T$3:T$2000,1,1)+$DL98)-0), NA())</f>
        <v>#N/A</v>
      </c>
      <c r="DT98" t="e" cm="1">
        <f t="array" ref="DT98">IFERROR(IF(ISNA($A98),NA(),INDEX(W$3:W$2000,_xlfn.XMATCH(Configuration!$B$12,W$3:W$2000,1,1)+$DL98)-0), NA())</f>
        <v>#N/A</v>
      </c>
    </row>
    <row r="99" spans="1:124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83"/>
        <v/>
      </c>
      <c r="AD99" t="str">
        <f t="shared" si="84"/>
        <v/>
      </c>
      <c r="AE99" t="str">
        <f t="shared" si="85"/>
        <v/>
      </c>
      <c r="AF99" s="5" t="str">
        <f t="shared" si="86"/>
        <v/>
      </c>
      <c r="AG99" t="str">
        <f t="shared" si="87"/>
        <v/>
      </c>
      <c r="AH99" t="str">
        <f t="shared" si="88"/>
        <v/>
      </c>
      <c r="AI99" t="str">
        <f t="shared" si="89"/>
        <v/>
      </c>
      <c r="AJ99" t="str">
        <f t="shared" si="90"/>
        <v/>
      </c>
      <c r="AK99" t="str">
        <f t="shared" si="91"/>
        <v/>
      </c>
      <c r="AL99" s="2" t="str">
        <f t="shared" si="92"/>
        <v/>
      </c>
      <c r="AM99" s="2" t="str">
        <f t="shared" si="93"/>
        <v/>
      </c>
      <c r="AN99" s="2" t="str">
        <f t="shared" si="94"/>
        <v/>
      </c>
      <c r="AO99" s="2" t="str">
        <f t="shared" si="95"/>
        <v/>
      </c>
      <c r="AP99" s="2" t="str">
        <f t="shared" si="96"/>
        <v/>
      </c>
      <c r="AQ99" s="2" t="str">
        <f t="shared" si="97"/>
        <v/>
      </c>
      <c r="AR99" s="2" t="str">
        <f t="shared" si="98"/>
        <v/>
      </c>
      <c r="AS99" s="2" t="str">
        <f t="shared" si="99"/>
        <v/>
      </c>
      <c r="AT99" s="2" t="str">
        <f t="shared" si="100"/>
        <v/>
      </c>
      <c r="AU99" s="2" t="str">
        <f t="shared" si="101"/>
        <v/>
      </c>
      <c r="AV99" s="3" t="str">
        <f t="shared" ca="1" si="102"/>
        <v/>
      </c>
      <c r="AW99" s="2" t="str">
        <f t="shared" si="103"/>
        <v/>
      </c>
      <c r="AX99" s="2" t="str">
        <f t="shared" si="104"/>
        <v/>
      </c>
      <c r="AY99" t="str">
        <f t="shared" si="105"/>
        <v/>
      </c>
      <c r="AZ99" t="str">
        <f t="shared" si="106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107"/>
        <v>#N/A</v>
      </c>
      <c r="BS99" t="e">
        <f t="shared" si="68"/>
        <v>#N/A</v>
      </c>
      <c r="BT99" t="e">
        <f t="shared" si="69"/>
        <v>#N/A</v>
      </c>
      <c r="BU99" t="e">
        <f t="shared" si="70"/>
        <v>#N/A</v>
      </c>
      <c r="BV99" t="e">
        <f t="shared" si="71"/>
        <v>#N/A</v>
      </c>
      <c r="BW99" t="e">
        <f t="shared" si="72"/>
        <v>#N/A</v>
      </c>
      <c r="BX99" t="e">
        <f t="shared" si="108"/>
        <v>#N/A</v>
      </c>
      <c r="BY99" t="e">
        <f t="shared" si="109"/>
        <v>#N/A</v>
      </c>
      <c r="BZ99" t="e">
        <f t="shared" si="110"/>
        <v>#N/A</v>
      </c>
      <c r="CA99" t="e">
        <f t="shared" si="111"/>
        <v>#N/A</v>
      </c>
      <c r="CB99" t="e">
        <f t="shared" si="73"/>
        <v>#N/A</v>
      </c>
      <c r="CC99" t="e">
        <f t="shared" ref="CC99:CC100" si="121">IF(OR(ISNA($A99),$AC99&lt;100),NA(),($BR99*LOG(2)/LOG(CB99/100)))</f>
        <v>#N/A</v>
      </c>
      <c r="CD99" t="e">
        <f>IF(OR(ISNA($A99),$AC99&lt;100),NA(),IF($BR99=0,0,FLOOR((CB99-_xlfn.XLOOKUP(_xlfn.AGGREGATE(5,6,$BR$3:$BR2050),$BR$3:$BR$2000,CB$3:CB$2000,1,1))/_xlfn.XLOOKUP($BR99,$BR$3:$BR$2000,$BR$3:$BR$2000,1,1), 1)))</f>
        <v>#N/A</v>
      </c>
      <c r="CE99" t="e">
        <f t="shared" si="112"/>
        <v>#N/A</v>
      </c>
      <c r="CF99" t="e" cm="1">
        <f t="array" ref="CF99">IFERROR(IF(OR(ISNA($A99),$AC99&lt;100,INDEX(International!C$3:C$2000,_xlfn.XMATCH(100,International!C$3:C$2000,1,1)+$BR99)=""),NA(),INDEX(International!C$3:C$2000,_xlfn.XMATCH(100,International!C$3:C$2000,1,1)+$BR99)), NA())</f>
        <v>#N/A</v>
      </c>
      <c r="CG99" t="e">
        <f t="shared" ref="CG99:CG100" si="122">IF(OR(ISNA($A99),$AC99&lt;100),NA(),($BR99*LOG(2)/LOG(CF99/100)))</f>
        <v>#N/A</v>
      </c>
      <c r="CH99" t="e">
        <f>IF(OR(ISNA($A99),$AC99&lt;100),NA(),IF($BR99=0,0,FLOOR((CF99-_xlfn.XLOOKUP(_xlfn.AGGREGATE(5,6,$BR$3:$BR2050),$BR$3:$BR$2000,CF$3:CF$2000,1,1))/_xlfn.XLOOKUP($BR99,$BR$3:$BR$2000,$BR$3:$BR$2000,1,1), 1)))</f>
        <v>#N/A</v>
      </c>
      <c r="CI99" t="e">
        <f t="shared" si="113"/>
        <v>#N/A</v>
      </c>
      <c r="CJ99" t="e" cm="1">
        <f t="array" ref="CJ99">IFERROR(IF(OR(ISNA($A99),$AC99&lt;100,INDEX(International!F$3:F$2000,_xlfn.XMATCH(100,International!F$3:F$2000,1,1)+$BR99)=""),NA(),INDEX(International!F$3:F$2000,_xlfn.XMATCH(100,International!F$3:F$2000,1,1)+$BR99)), NA())</f>
        <v>#N/A</v>
      </c>
      <c r="CK99" t="e">
        <f t="shared" ref="CK99:CK100" si="123">IF(OR(ISNA($A99),$AC99&lt;100),NA(),IF(CJ99=100,0,($BR99*LOG(2)/LOG(CJ99/100))))</f>
        <v>#N/A</v>
      </c>
      <c r="CL99" t="e">
        <f>IF(OR(ISNA($A99),$AC99&lt;100),NA(),IF($BR99=0,0,FLOOR((CJ99-_xlfn.XLOOKUP(_xlfn.AGGREGATE(5,6,$BR$3:$BR2050),$BR$3:$BR$2000,CJ$3:CJ$2000,1,1))/_xlfn.XLOOKUP($BR99,$BR$3:$BR$2000,$BR$3:$BR$2000,1,1), 1)))</f>
        <v>#N/A</v>
      </c>
      <c r="CM99" t="e">
        <f t="shared" si="114"/>
        <v>#N/A</v>
      </c>
      <c r="CN99" t="e" cm="1">
        <f t="array" ref="CN99">IFERROR(IF(OR(ISNA($A99),$AC99&lt;100,INDEX(International!I$3:I$2000,_xlfn.XMATCH(100,International!I$3:I$2000,1,1)+$BR99)=""),NA(),INDEX(International!I$3:I$2000,_xlfn.XMATCH(100,International!I$3:I$2000,1,1)+$BR99)), NA())</f>
        <v>#N/A</v>
      </c>
      <c r="CO99" t="e">
        <f t="shared" ref="CO99:CO100" si="124">IF(OR(ISNA($A99),$AC99&lt;100),NA(),IF(CN99=100,0,($BR99*LOG(2)/LOG(CN99/100))))</f>
        <v>#N/A</v>
      </c>
      <c r="CP99" t="e">
        <f>IF(OR(ISNA($A99),$AC99&lt;100),NA(),IF($BR99=0,0,FLOOR((CN99-_xlfn.XLOOKUP(_xlfn.AGGREGATE(5,6,$BR$3:$BR2050),$BR$3:$BR$2000,CN$3:CN$2000,1,1))/_xlfn.XLOOKUP($BR99,$BR$3:$BR$2000,$BR$3:$BR$2000,1,1), 1)))</f>
        <v>#N/A</v>
      </c>
      <c r="CQ99" t="e">
        <f t="shared" si="115"/>
        <v>#N/A</v>
      </c>
      <c r="CR99" t="e" cm="1">
        <f t="array" ref="CR99">IFERROR(IF(OR(ISNA($A99),$AC99&lt;100,INDEX(International!L$3:L$2000,_xlfn.XMATCH(100,International!L$3:L$2000,1,1)+$BR99)=""),NA(),INDEX(International!L$3:L$2000,_xlfn.XMATCH(100,International!L$3:L$2000,1,1)+$BR99)), NA())</f>
        <v>#N/A</v>
      </c>
      <c r="CS99" t="e">
        <f t="shared" ref="CS99:CS100" si="125">IF(OR(ISNA($A99),$AC99&lt;100),NA(),IF(CR99=100,0,($BR99*LOG(2)/LOG(CR99/100))))</f>
        <v>#N/A</v>
      </c>
      <c r="CT99" t="e">
        <f>IF(OR(ISNA($A99),$AC99&lt;100),NA(),IF($BR99=0,0,FLOOR((CR99-_xlfn.XLOOKUP(_xlfn.AGGREGATE(5,6,$BR$3:$BR2050),$BR$3:$BR$2000,CR$3:CR$2000,1,1))/_xlfn.XLOOKUP($BR99,$BR$3:$BR$2000,$BR$3:$BR$2000,1,1), 1)))</f>
        <v>#N/A</v>
      </c>
      <c r="CU99" t="e">
        <f t="shared" si="116"/>
        <v>#N/A</v>
      </c>
      <c r="CV99" t="e" cm="1">
        <f t="array" ref="CV99">IFERROR(IF(OR(ISNA($A99),$AC99&lt;100,INDEX(International!O$3:O$2000,_xlfn.XMATCH(100,International!O$3:O$2000,1,1)+$BR99)=""),NA(),INDEX(International!O$3:O$2000,_xlfn.XMATCH(100,International!O$3:O$2000,1,1)+$BR99)), NA())</f>
        <v>#N/A</v>
      </c>
      <c r="CW99" t="e">
        <f t="shared" ref="CW99:CW100" si="126">IF(OR(ISNA($A99),$AC99&lt;100),NA(),IF(CV99=100,0,($BR99*LOG(2)/LOG(CV99/100))))</f>
        <v>#N/A</v>
      </c>
      <c r="CX99" t="e">
        <f>IF(OR(ISNA($A99),$AC99&lt;100),NA(),IF($BR99=0,0,FLOOR((CV99-_xlfn.XLOOKUP(_xlfn.AGGREGATE(5,6,$BR$3:$BR2050),$BR$3:$BR$2000,CV$3:CV$2000,1,1))/_xlfn.XLOOKUP($BR99,$BR$3:$BR$2000,$BR$3:$BR$2000,1,1), 1)))</f>
        <v>#N/A</v>
      </c>
      <c r="CY99" t="e">
        <f t="shared" si="117"/>
        <v>#N/A</v>
      </c>
      <c r="CZ99" t="e" cm="1">
        <f t="array" ref="CZ99">IFERROR(IF(OR(ISNA($A99),$AC99&lt;100,INDEX(International!R$3:R$2000,_xlfn.XMATCH(100,International!R$3:R$2000,1,1)+$BR99)=""),NA(),INDEX(International!R$3:R$2000,_xlfn.XMATCH(100,International!R$3:R$2000,1,1)+$BR99)), NA())</f>
        <v>#N/A</v>
      </c>
      <c r="DA99" t="e">
        <f t="shared" ref="DA99:DA100" si="127">IF(OR(ISNA($A99),$AC99&lt;100),NA(),IF(CZ99=100,0,($BR99*LOG(2)/LOG(CZ99/100))))</f>
        <v>#N/A</v>
      </c>
      <c r="DB99" t="e">
        <f>IF(OR(ISNA($A99),$AC99&lt;100),NA(),IF($BR99=0,0,FLOOR((CZ99-_xlfn.XLOOKUP(_xlfn.AGGREGATE(5,6,$BR$3:$BR2050),$BR$3:$BR$2000,CZ$3:CZ$2000,1,1))/_xlfn.XLOOKUP($BR99,$BR$3:$BR$2000,$BR$3:$BR$2000,1,1), 1)))</f>
        <v>#N/A</v>
      </c>
      <c r="DC99" t="e">
        <f t="shared" si="118"/>
        <v>#N/A</v>
      </c>
      <c r="DD99" t="e" cm="1">
        <f t="array" ref="DD99">IFERROR(IF(OR(ISNA($A99),$AC99&lt;100,INDEX(International!U$3:U$2000,_xlfn.XMATCH(100,International!U$3:U$2000,1,1)+$BR99)=""),NA(),INDEX(International!U$3:U$2000,_xlfn.XMATCH(100,International!U$3:U$2000,1,1)+$BR99)), NA())</f>
        <v>#N/A</v>
      </c>
      <c r="DE99" t="e">
        <f t="shared" ref="DE99:DE100" si="128">IF(OR(ISNA($A99),$AC99&lt;100),NA(),IF(DD99=100,0,($BR99*LOG(2)/LOG(DD99/100))))</f>
        <v>#N/A</v>
      </c>
      <c r="DF99" t="e">
        <f>IF(OR(ISNA($A99),$AC99&lt;100),NA(),IF($BR99=0,0,FLOOR((DD99-_xlfn.XLOOKUP(_xlfn.AGGREGATE(5,6,$BR$3:$BR2050),$BR$3:$BR$2000,DD$3:DD$2000,1,1))/_xlfn.XLOOKUP($BR99,$BR$3:$BR$2000,$BR$3:$BR$2000,1,1), 1)))</f>
        <v>#N/A</v>
      </c>
      <c r="DG99" t="e">
        <f t="shared" si="119"/>
        <v>#N/A</v>
      </c>
      <c r="DH99" t="e" cm="1">
        <f t="array" ref="DH99">IFERROR(IF(OR(ISNA($A99),$AC99&lt;100,INDEX(International!X$3:X$2000,_xlfn.XMATCH(100,International!X$3:X$2000,1,1)+$BR99)=""),NA(),INDEX(International!X$3:X$2000,_xlfn.XMATCH(100,International!X$3:X$2000,1,1)+$BR99)), NA())</f>
        <v>#N/A</v>
      </c>
      <c r="DI99" t="e">
        <f t="shared" ref="DI99:DI100" si="129">IF(OR(ISNA($A99),$AC99&lt;100),NA(),IF(DH99=100,0,($BR99*LOG(2)/LOG(DH99/100))))</f>
        <v>#N/A</v>
      </c>
      <c r="DJ99" t="e">
        <f>IF(OR(ISNA($A99),$AC99&lt;100),NA(),IF($BR99=0,0,FLOOR((DH99-_xlfn.XLOOKUP(_xlfn.AGGREGATE(5,6,$BR$3:$BR2050),$BR$3:$BR$2000,DH$3:DH$2000,1,1))/_xlfn.XLOOKUP($BR99,$BR$3:$BR$2000,$BR$3:$BR$2000,1,1), 1)))</f>
        <v>#N/A</v>
      </c>
      <c r="DK99" t="e">
        <f t="shared" si="120"/>
        <v>#N/A</v>
      </c>
      <c r="DL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98+1,DL98+1,NA())))</f>
        <v>#N/A</v>
      </c>
      <c r="DM99" t="e" cm="1">
        <f t="array" ref="DM99">IFERROR(IF(ISNA($A99),NA(),INDEX(B$3:B$2000,_xlfn.XMATCH(Configuration!$B$12,B$3:B$2000,1,1)+$DL99)-0), NA())</f>
        <v>#N/A</v>
      </c>
      <c r="DN99" t="e" cm="1">
        <f t="array" ref="DN99">IFERROR(IF(ISNA($A99),NA(),INDEX(E$3:E$2000,_xlfn.XMATCH(Configuration!$B$12,E$3:E$2000,1,1)+$DL99)-0), NA())</f>
        <v>#N/A</v>
      </c>
      <c r="DO99" t="e" cm="1">
        <f t="array" ref="DO99">IFERROR(IF(ISNA($A99),NA(),INDEX(H$3:H$2000,_xlfn.XMATCH(Configuration!$B$12,H$3:H$2000,1,1)+$DL99)-0), NA())</f>
        <v>#N/A</v>
      </c>
      <c r="DP99" t="e" cm="1">
        <f t="array" ref="DP99">IFERROR(IF(ISNA($A99),NA(),INDEX(K$3:K$2000,_xlfn.XMATCH(Configuration!$B$12,K$3:K$2000,1,1)+$DL99)-0), NA())</f>
        <v>#N/A</v>
      </c>
      <c r="DQ99" t="e" cm="1">
        <f t="array" ref="DQ99">IFERROR(IF(ISNA($A99),NA(),INDEX(N$3:N$2000,_xlfn.XMATCH(Configuration!$B$12,N$3:N$2000,1,1)+$DL99)-0), NA())</f>
        <v>#N/A</v>
      </c>
      <c r="DR99" t="e" cm="1">
        <f t="array" ref="DR99">IFERROR(IF(ISNA($A99),NA(),INDEX(Q$3:Q$2000,_xlfn.XMATCH(Configuration!$B$12,Q$3:Q$2000,1,1)+$DL99)-0), NA())</f>
        <v>#N/A</v>
      </c>
      <c r="DS99" t="e" cm="1">
        <f t="array" ref="DS99">IFERROR(IF(ISNA($A99),NA(),INDEX(T$3:T$2000,_xlfn.XMATCH(Configuration!$B$12,T$3:T$2000,1,1)+$DL99)-0), NA())</f>
        <v>#N/A</v>
      </c>
      <c r="DT99" t="e" cm="1">
        <f t="array" ref="DT99">IFERROR(IF(ISNA($A99),NA(),INDEX(W$3:W$2000,_xlfn.XMATCH(Configuration!$B$12,W$3:W$2000,1,1)+$DL99)-0), NA())</f>
        <v>#N/A</v>
      </c>
    </row>
    <row r="100" spans="1:124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83"/>
        <v/>
      </c>
      <c r="AD100" t="str">
        <f t="shared" si="84"/>
        <v/>
      </c>
      <c r="AE100" t="str">
        <f t="shared" si="85"/>
        <v/>
      </c>
      <c r="AF100" s="5" t="str">
        <f t="shared" si="86"/>
        <v/>
      </c>
      <c r="AG100" t="str">
        <f t="shared" si="87"/>
        <v/>
      </c>
      <c r="AH100" t="str">
        <f t="shared" si="88"/>
        <v/>
      </c>
      <c r="AI100" t="str">
        <f t="shared" si="89"/>
        <v/>
      </c>
      <c r="AJ100" t="str">
        <f t="shared" si="90"/>
        <v/>
      </c>
      <c r="AK100" t="str">
        <f t="shared" si="91"/>
        <v/>
      </c>
      <c r="AL100" s="2" t="str">
        <f t="shared" si="92"/>
        <v/>
      </c>
      <c r="AM100" s="2" t="str">
        <f t="shared" si="93"/>
        <v/>
      </c>
      <c r="AN100" s="2" t="str">
        <f t="shared" si="94"/>
        <v/>
      </c>
      <c r="AO100" s="2" t="str">
        <f t="shared" si="95"/>
        <v/>
      </c>
      <c r="AP100" s="2" t="str">
        <f t="shared" si="96"/>
        <v/>
      </c>
      <c r="AQ100" s="2" t="str">
        <f t="shared" si="97"/>
        <v/>
      </c>
      <c r="AR100" s="2" t="str">
        <f t="shared" si="98"/>
        <v/>
      </c>
      <c r="AS100" s="2" t="str">
        <f t="shared" si="99"/>
        <v/>
      </c>
      <c r="AT100" s="2" t="str">
        <f t="shared" si="100"/>
        <v/>
      </c>
      <c r="AU100" s="2" t="str">
        <f t="shared" si="101"/>
        <v/>
      </c>
      <c r="AV100" s="3" t="str">
        <f t="shared" ca="1" si="102"/>
        <v/>
      </c>
      <c r="AW100" s="2" t="str">
        <f t="shared" si="103"/>
        <v/>
      </c>
      <c r="AX100" s="2" t="str">
        <f t="shared" si="104"/>
        <v/>
      </c>
      <c r="AY100" t="str">
        <f t="shared" si="105"/>
        <v/>
      </c>
      <c r="AZ100" t="str">
        <f t="shared" si="106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107"/>
        <v>#N/A</v>
      </c>
      <c r="BS100" t="e">
        <f t="shared" si="68"/>
        <v>#N/A</v>
      </c>
      <c r="BT100" t="e">
        <f t="shared" si="69"/>
        <v>#N/A</v>
      </c>
      <c r="BU100" t="e">
        <f t="shared" si="70"/>
        <v>#N/A</v>
      </c>
      <c r="BV100" t="e">
        <f t="shared" si="71"/>
        <v>#N/A</v>
      </c>
      <c r="BW100" t="e">
        <f t="shared" si="72"/>
        <v>#N/A</v>
      </c>
      <c r="BX100" t="e">
        <f t="shared" si="108"/>
        <v>#N/A</v>
      </c>
      <c r="BY100" t="e">
        <f t="shared" si="109"/>
        <v>#N/A</v>
      </c>
      <c r="BZ100" t="e">
        <f t="shared" si="110"/>
        <v>#N/A</v>
      </c>
      <c r="CA100" t="e">
        <f t="shared" si="111"/>
        <v>#N/A</v>
      </c>
      <c r="CB100" t="e">
        <f t="shared" si="73"/>
        <v>#N/A</v>
      </c>
      <c r="CC100" t="e">
        <f t="shared" si="121"/>
        <v>#N/A</v>
      </c>
      <c r="CD100" t="e">
        <f>IF(OR(ISNA($A100),$AC100&lt;100),NA(),IF($BR100=0,0,FLOOR((CB100-_xlfn.XLOOKUP(_xlfn.AGGREGATE(5,6,$BR$3:$BR2051),$BR$3:$BR$2000,CB$3:CB$2000,1,1))/_xlfn.XLOOKUP($BR100,$BR$3:$BR$2000,$BR$3:$BR$2000,1,1), 1)))</f>
        <v>#N/A</v>
      </c>
      <c r="CE100" t="e">
        <f t="shared" si="112"/>
        <v>#N/A</v>
      </c>
      <c r="CF100" t="e" cm="1">
        <f t="array" ref="CF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G100" t="e">
        <f t="shared" si="122"/>
        <v>#N/A</v>
      </c>
      <c r="CH100" t="e">
        <f>IF(OR(ISNA($A100),$AC100&lt;100),NA(),IF($BR100=0,0,FLOOR((CF100-_xlfn.XLOOKUP(_xlfn.AGGREGATE(5,6,$BR$3:$BR2051),$BR$3:$BR$2000,CF$3:CF$2000,1,1))/_xlfn.XLOOKUP($BR100,$BR$3:$BR$2000,$BR$3:$BR$2000,1,1), 1)))</f>
        <v>#N/A</v>
      </c>
      <c r="CI100" t="e">
        <f t="shared" si="113"/>
        <v>#N/A</v>
      </c>
      <c r="CJ100" t="e" cm="1">
        <f t="array" ref="CJ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K100" t="e">
        <f t="shared" si="123"/>
        <v>#N/A</v>
      </c>
      <c r="CL100" t="e">
        <f>IF(OR(ISNA($A100),$AC100&lt;100),NA(),IF($BR100=0,0,FLOOR((CJ100-_xlfn.XLOOKUP(_xlfn.AGGREGATE(5,6,$BR$3:$BR2051),$BR$3:$BR$2000,CJ$3:CJ$2000,1,1))/_xlfn.XLOOKUP($BR100,$BR$3:$BR$2000,$BR$3:$BR$2000,1,1), 1)))</f>
        <v>#N/A</v>
      </c>
      <c r="CM100" t="e">
        <f t="shared" si="114"/>
        <v>#N/A</v>
      </c>
      <c r="CN100" t="e" cm="1">
        <f t="array" ref="CN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O100" t="e">
        <f t="shared" si="124"/>
        <v>#N/A</v>
      </c>
      <c r="CP100" t="e">
        <f>IF(OR(ISNA($A100),$AC100&lt;100),NA(),IF($BR100=0,0,FLOOR((CN100-_xlfn.XLOOKUP(_xlfn.AGGREGATE(5,6,$BR$3:$BR2051),$BR$3:$BR$2000,CN$3:CN$2000,1,1))/_xlfn.XLOOKUP($BR100,$BR$3:$BR$2000,$BR$3:$BR$2000,1,1), 1)))</f>
        <v>#N/A</v>
      </c>
      <c r="CQ100" t="e">
        <f t="shared" si="115"/>
        <v>#N/A</v>
      </c>
      <c r="CR100" t="e" cm="1">
        <f t="array" ref="CR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S100" t="e">
        <f t="shared" si="125"/>
        <v>#N/A</v>
      </c>
      <c r="CT100" t="e">
        <f>IF(OR(ISNA($A100),$AC100&lt;100),NA(),IF($BR100=0,0,FLOOR((CR100-_xlfn.XLOOKUP(_xlfn.AGGREGATE(5,6,$BR$3:$BR2051),$BR$3:$BR$2000,CR$3:CR$2000,1,1))/_xlfn.XLOOKUP($BR100,$BR$3:$BR$2000,$BR$3:$BR$2000,1,1), 1)))</f>
        <v>#N/A</v>
      </c>
      <c r="CU100" t="e">
        <f t="shared" si="116"/>
        <v>#N/A</v>
      </c>
      <c r="CV100" t="e" cm="1">
        <f t="array" ref="CV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W100" t="e">
        <f t="shared" si="126"/>
        <v>#N/A</v>
      </c>
      <c r="CX100" t="e">
        <f>IF(OR(ISNA($A100),$AC100&lt;100),NA(),IF($BR100=0,0,FLOOR((CV100-_xlfn.XLOOKUP(_xlfn.AGGREGATE(5,6,$BR$3:$BR2051),$BR$3:$BR$2000,CV$3:CV$2000,1,1))/_xlfn.XLOOKUP($BR100,$BR$3:$BR$2000,$BR$3:$BR$2000,1,1), 1)))</f>
        <v>#N/A</v>
      </c>
      <c r="CY100" t="e">
        <f t="shared" si="117"/>
        <v>#N/A</v>
      </c>
      <c r="CZ100" t="e" cm="1">
        <f t="array" ref="CZ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DA100" t="e">
        <f t="shared" si="127"/>
        <v>#N/A</v>
      </c>
      <c r="DB100" t="e">
        <f>IF(OR(ISNA($A100),$AC100&lt;100),NA(),IF($BR100=0,0,FLOOR((CZ100-_xlfn.XLOOKUP(_xlfn.AGGREGATE(5,6,$BR$3:$BR2051),$BR$3:$BR$2000,CZ$3:CZ$2000,1,1))/_xlfn.XLOOKUP($BR100,$BR$3:$BR$2000,$BR$3:$BR$2000,1,1), 1)))</f>
        <v>#N/A</v>
      </c>
      <c r="DC100" t="e">
        <f t="shared" si="118"/>
        <v>#N/A</v>
      </c>
      <c r="DD100" t="e" cm="1">
        <f t="array" ref="DD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DE100" t="e">
        <f t="shared" si="128"/>
        <v>#N/A</v>
      </c>
      <c r="DF100" t="e">
        <f>IF(OR(ISNA($A100),$AC100&lt;100),NA(),IF($BR100=0,0,FLOOR((DD100-_xlfn.XLOOKUP(_xlfn.AGGREGATE(5,6,$BR$3:$BR2051),$BR$3:$BR$2000,DD$3:DD$2000,1,1))/_xlfn.XLOOKUP($BR100,$BR$3:$BR$2000,$BR$3:$BR$2000,1,1), 1)))</f>
        <v>#N/A</v>
      </c>
      <c r="DG100" t="e">
        <f t="shared" si="119"/>
        <v>#N/A</v>
      </c>
      <c r="DH100" t="e" cm="1">
        <f t="array" ref="DH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DI100" t="e">
        <f t="shared" si="129"/>
        <v>#N/A</v>
      </c>
      <c r="DJ100" t="e">
        <f>IF(OR(ISNA($A100),$AC100&lt;100),NA(),IF($BR100=0,0,FLOOR((DH100-_xlfn.XLOOKUP(_xlfn.AGGREGATE(5,6,$BR$3:$BR2051),$BR$3:$BR$2000,DH$3:DH$2000,1,1))/_xlfn.XLOOKUP($BR100,$BR$3:$BR$2000,$BR$3:$BR$2000,1,1), 1)))</f>
        <v>#N/A</v>
      </c>
      <c r="DK100" t="e">
        <f t="shared" si="120"/>
        <v>#N/A</v>
      </c>
      <c r="DL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L99+1,DL99+1,NA())))</f>
        <v>#N/A</v>
      </c>
      <c r="DM100" t="e" cm="1">
        <f t="array" ref="DM100">IFERROR(IF(ISNA($A100),NA(),INDEX(B$3:B$2000,_xlfn.XMATCH(Configuration!$B$12,B$3:B$2000,1,1)+$DL100)-0), NA())</f>
        <v>#N/A</v>
      </c>
      <c r="DN100" t="e" cm="1">
        <f t="array" ref="DN100">IFERROR(IF(ISNA($A100),NA(),INDEX(E$3:E$2000,_xlfn.XMATCH(Configuration!$B$12,E$3:E$2000,1,1)+$DL100)-0), NA())</f>
        <v>#N/A</v>
      </c>
      <c r="DO100" t="e" cm="1">
        <f t="array" ref="DO100">IFERROR(IF(ISNA($A100),NA(),INDEX(H$3:H$2000,_xlfn.XMATCH(Configuration!$B$12,H$3:H$2000,1,1)+$DL100)-0), NA())</f>
        <v>#N/A</v>
      </c>
      <c r="DP100" t="e" cm="1">
        <f t="array" ref="DP100">IFERROR(IF(ISNA($A100),NA(),INDEX(K$3:K$2000,_xlfn.XMATCH(Configuration!$B$12,K$3:K$2000,1,1)+$DL100)-0), NA())</f>
        <v>#N/A</v>
      </c>
      <c r="DQ100" t="e" cm="1">
        <f t="array" ref="DQ100">IFERROR(IF(ISNA($A100),NA(),INDEX(N$3:N$2000,_xlfn.XMATCH(Configuration!$B$12,N$3:N$2000,1,1)+$DL100)-0), NA())</f>
        <v>#N/A</v>
      </c>
      <c r="DR100" t="e" cm="1">
        <f t="array" ref="DR100">IFERROR(IF(ISNA($A100),NA(),INDEX(Q$3:Q$2000,_xlfn.XMATCH(Configuration!$B$12,Q$3:Q$2000,1,1)+$DL100)-0), NA())</f>
        <v>#N/A</v>
      </c>
      <c r="DS100" t="e" cm="1">
        <f t="array" ref="DS100">IFERROR(IF(ISNA($A100),NA(),INDEX(T$3:T$2000,_xlfn.XMATCH(Configuration!$B$12,T$3:T$2000,1,1)+$DL100)-0), NA())</f>
        <v>#N/A</v>
      </c>
      <c r="DT100" t="e" cm="1">
        <f t="array" ref="DT100">IFERROR(IF(ISNA($A100),NA(),INDEX(W$3:W$2000,_xlfn.XMATCH(Configuration!$B$12,W$3:W$2000,1,1)+$DL100)-0), NA())</f>
        <v>#N/A</v>
      </c>
    </row>
    <row r="101" spans="1:124" x14ac:dyDescent="0.2">
      <c r="A101" s="1"/>
    </row>
    <row r="102" spans="1:124" x14ac:dyDescent="0.2">
      <c r="A102" s="1"/>
    </row>
    <row r="103" spans="1:124" x14ac:dyDescent="0.2">
      <c r="A103" s="1"/>
    </row>
    <row r="104" spans="1:124" x14ac:dyDescent="0.2">
      <c r="A104" s="1"/>
    </row>
    <row r="105" spans="1:124" x14ac:dyDescent="0.2">
      <c r="A105" s="1"/>
    </row>
    <row r="106" spans="1:124" x14ac:dyDescent="0.2">
      <c r="A106" s="1"/>
    </row>
    <row r="107" spans="1:124" x14ac:dyDescent="0.2">
      <c r="A107" s="1"/>
    </row>
    <row r="108" spans="1:124" x14ac:dyDescent="0.2">
      <c r="A108" s="1"/>
    </row>
    <row r="109" spans="1:124" x14ac:dyDescent="0.2">
      <c r="A109" s="1"/>
    </row>
    <row r="110" spans="1:124" x14ac:dyDescent="0.2">
      <c r="A110" s="1"/>
    </row>
    <row r="111" spans="1:124" x14ac:dyDescent="0.2">
      <c r="A111" s="1"/>
    </row>
    <row r="112" spans="1:124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33">
    <mergeCell ref="DL1:DT1"/>
    <mergeCell ref="BJ1:BK1"/>
    <mergeCell ref="BF1:BG1"/>
    <mergeCell ref="BH1:BI1"/>
    <mergeCell ref="BL1:BM1"/>
    <mergeCell ref="BN1:BO1"/>
    <mergeCell ref="BP1:BQ1"/>
    <mergeCell ref="BS1:CA1"/>
    <mergeCell ref="CB1:CE1"/>
    <mergeCell ref="CF1:CI1"/>
    <mergeCell ref="CJ1:CM1"/>
    <mergeCell ref="CN1:CQ1"/>
    <mergeCell ref="CV1:CY1"/>
    <mergeCell ref="CR1:CU1"/>
    <mergeCell ref="Q1:S1"/>
    <mergeCell ref="AY1:AZ1"/>
    <mergeCell ref="T1:V1"/>
    <mergeCell ref="W1:Y1"/>
    <mergeCell ref="AL1:AM1"/>
    <mergeCell ref="Z1:AB1"/>
    <mergeCell ref="AC1:AE1"/>
    <mergeCell ref="AN1:AU1"/>
    <mergeCell ref="B1:D1"/>
    <mergeCell ref="E1:G1"/>
    <mergeCell ref="H1:J1"/>
    <mergeCell ref="K1:M1"/>
    <mergeCell ref="N1:P1"/>
    <mergeCell ref="AH1:AK1"/>
    <mergeCell ref="DH1:DK1"/>
    <mergeCell ref="BB1:BC1"/>
    <mergeCell ref="BD1:BE1"/>
    <mergeCell ref="CZ1:DC1"/>
    <mergeCell ref="DD1:D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P68" activePane="bottomRight" state="frozen"/>
      <selection pane="bottomLeft" activeCell="A3" sqref="A3"/>
      <selection pane="topRight" activeCell="B1" sqref="B1"/>
      <selection pane="bottomRight" activeCell="Y88" sqref="Y88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2" t="s">
        <v>71</v>
      </c>
      <c r="C1" s="12"/>
      <c r="D1" s="12"/>
      <c r="E1" s="12" t="s">
        <v>76</v>
      </c>
      <c r="F1" s="12"/>
      <c r="G1" s="12"/>
      <c r="H1" s="12" t="s">
        <v>116</v>
      </c>
      <c r="I1" s="12"/>
      <c r="J1" s="12"/>
      <c r="K1" s="12" t="s">
        <v>122</v>
      </c>
      <c r="L1" s="12"/>
      <c r="M1" s="12"/>
      <c r="N1" s="12" t="s">
        <v>131</v>
      </c>
      <c r="O1" s="12"/>
      <c r="P1" s="12"/>
      <c r="Q1" s="12" t="s">
        <v>143</v>
      </c>
      <c r="R1" s="12"/>
      <c r="S1" s="12"/>
      <c r="T1" s="12" t="s">
        <v>149</v>
      </c>
      <c r="U1" s="12"/>
      <c r="V1" s="12"/>
      <c r="W1" s="12" t="s">
        <v>153</v>
      </c>
      <c r="X1" s="12"/>
      <c r="Y1" s="12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x14ac:dyDescent="0.2">
      <c r="A74" s="1">
        <v>43922</v>
      </c>
      <c r="B74">
        <f t="shared" si="8"/>
        <v>4782</v>
      </c>
      <c r="C74">
        <v>110574</v>
      </c>
      <c r="D74" s="3">
        <f>IF($A74="","",C74/(Configuration!$B$2/1000000))</f>
        <v>1831.9223275801312</v>
      </c>
      <c r="E74">
        <f t="shared" si="9"/>
        <v>4861</v>
      </c>
      <c r="F74">
        <v>56989</v>
      </c>
      <c r="G74" s="3">
        <f>IF($A74="","",F74/(Configuration!$B$3/1000000))</f>
        <v>849.70701814549193</v>
      </c>
      <c r="H74">
        <f t="shared" si="10"/>
        <v>247</v>
      </c>
      <c r="I74">
        <v>3107</v>
      </c>
      <c r="J74" s="3">
        <f>IF($A74="","",I74/(Configuration!$B$4/1000000))</f>
        <v>533.59547692392766</v>
      </c>
      <c r="K74">
        <f t="shared" si="11"/>
        <v>25200</v>
      </c>
      <c r="L74">
        <v>213372</v>
      </c>
      <c r="M74" s="3">
        <f>IF($A74="","",L74/(Configuration!$B$5/1000000))</f>
        <v>647.75352186150826</v>
      </c>
      <c r="N74">
        <f t="shared" si="12"/>
        <v>1189</v>
      </c>
      <c r="O74">
        <v>13964</v>
      </c>
      <c r="P74" s="3">
        <f>IF($A74="","",O74/(Configuration!$B$6/1000000))</f>
        <v>1221.5470257989261</v>
      </c>
      <c r="Q74">
        <f t="shared" si="13"/>
        <v>74</v>
      </c>
      <c r="R74">
        <v>1000</v>
      </c>
      <c r="S74" s="3">
        <f>IF($A74="","",R74/(Configuration!$B$7/1000000))</f>
        <v>175.32786310400451</v>
      </c>
      <c r="T74">
        <f t="shared" si="14"/>
        <v>101</v>
      </c>
      <c r="U74">
        <v>9887</v>
      </c>
      <c r="V74" s="3">
        <f>IF($A74="","",U74/(Configuration!$B$8/1000000))</f>
        <v>190.94031374195333</v>
      </c>
      <c r="W74">
        <f t="shared" si="15"/>
        <v>4324</v>
      </c>
      <c r="X74" s="11">
        <v>29474</v>
      </c>
      <c r="Y74" s="3">
        <f>IF($A74="","",X74/(Configuration!$B$9/1000000))</f>
        <v>466.49230737186679</v>
      </c>
    </row>
    <row r="75" spans="1:25" x14ac:dyDescent="0.2">
      <c r="A75" s="1">
        <v>43923</v>
      </c>
      <c r="B75">
        <f t="shared" si="8"/>
        <v>4668</v>
      </c>
      <c r="C75">
        <v>115242</v>
      </c>
      <c r="D75" s="3">
        <f>IF($A75="","",C75/(Configuration!$B$2/1000000))</f>
        <v>1909.2588933654338</v>
      </c>
      <c r="E75">
        <f t="shared" si="9"/>
        <v>2116</v>
      </c>
      <c r="F75">
        <v>59105</v>
      </c>
      <c r="G75" s="3">
        <f>IF($A75="","",F75/(Configuration!$B$3/1000000))</f>
        <v>881.25661632050571</v>
      </c>
      <c r="H75">
        <f t="shared" si="10"/>
        <v>279</v>
      </c>
      <c r="I75">
        <v>3386</v>
      </c>
      <c r="J75" s="3">
        <f>IF($A75="","",I75/(Configuration!$B$4/1000000))</f>
        <v>581.51087378964246</v>
      </c>
      <c r="K75">
        <f t="shared" si="11"/>
        <v>30081</v>
      </c>
      <c r="L75">
        <v>243453</v>
      </c>
      <c r="M75" s="3">
        <f>IF($A75="","",L75/(Configuration!$B$5/1000000))</f>
        <v>739.07325308733004</v>
      </c>
      <c r="N75">
        <f t="shared" si="12"/>
        <v>1384</v>
      </c>
      <c r="O75">
        <v>15348</v>
      </c>
      <c r="P75" s="3">
        <f>IF($A75="","",O75/(Configuration!$B$6/1000000))</f>
        <v>1342.6169974192151</v>
      </c>
      <c r="Q75">
        <f t="shared" si="13"/>
        <v>49</v>
      </c>
      <c r="R75">
        <v>1049</v>
      </c>
      <c r="S75" s="3">
        <f>IF($A75="","",R75/(Configuration!$B$7/1000000))</f>
        <v>183.91892839610071</v>
      </c>
      <c r="T75">
        <f t="shared" si="14"/>
        <v>89</v>
      </c>
      <c r="U75">
        <v>9976</v>
      </c>
      <c r="V75" s="3">
        <f>IF($A75="","",U75/(Configuration!$B$8/1000000))</f>
        <v>192.65910487404938</v>
      </c>
      <c r="W75">
        <f t="shared" si="15"/>
        <v>4244</v>
      </c>
      <c r="X75" s="11">
        <v>33718</v>
      </c>
      <c r="Y75" s="3">
        <f>IF($A75="","",X75/(Configuration!$B$9/1000000))</f>
        <v>533.66314785792918</v>
      </c>
    </row>
    <row r="76" spans="1:25" x14ac:dyDescent="0.2">
      <c r="A76" s="1">
        <v>43924</v>
      </c>
      <c r="B76">
        <f t="shared" si="8"/>
        <v>4585</v>
      </c>
      <c r="C76">
        <v>119827</v>
      </c>
      <c r="D76" s="3">
        <f>IF($A76="","",C76/(Configuration!$B$2/1000000))</f>
        <v>1985.2203659716063</v>
      </c>
      <c r="E76">
        <f t="shared" si="9"/>
        <v>5233</v>
      </c>
      <c r="F76">
        <v>64338</v>
      </c>
      <c r="G76" s="3">
        <f>IF($A76="","",F76/(Configuration!$B$3/1000000))</f>
        <v>959.28074072969628</v>
      </c>
      <c r="H76">
        <f t="shared" si="10"/>
        <v>371</v>
      </c>
      <c r="I76">
        <v>3757</v>
      </c>
      <c r="J76" s="3">
        <f>IF($A76="","",I76/(Configuration!$B$4/1000000))</f>
        <v>645.22632983688322</v>
      </c>
      <c r="K76">
        <f t="shared" si="11"/>
        <v>32133</v>
      </c>
      <c r="L76">
        <v>275586</v>
      </c>
      <c r="M76" s="3">
        <f>IF($A76="","",L76/(Configuration!$B$5/1000000))</f>
        <v>836.62243441372641</v>
      </c>
      <c r="N76">
        <f t="shared" si="12"/>
        <v>1422</v>
      </c>
      <c r="O76">
        <v>16770</v>
      </c>
      <c r="P76" s="3">
        <f>IF($A76="","",O76/(Configuration!$B$6/1000000))</f>
        <v>1467.0111445608702</v>
      </c>
      <c r="Q76">
        <f t="shared" si="13"/>
        <v>65</v>
      </c>
      <c r="R76">
        <v>1114</v>
      </c>
      <c r="S76" s="3">
        <f>IF($A76="","",R76/(Configuration!$B$7/1000000))</f>
        <v>195.315239497861</v>
      </c>
      <c r="T76">
        <f t="shared" si="14"/>
        <v>86</v>
      </c>
      <c r="U76">
        <v>10062</v>
      </c>
      <c r="V76" s="3">
        <f>IF($A76="","",U76/(Configuration!$B$8/1000000))</f>
        <v>194.3199592264119</v>
      </c>
      <c r="W76">
        <f t="shared" si="15"/>
        <v>4450</v>
      </c>
      <c r="X76">
        <v>38168</v>
      </c>
      <c r="Y76" s="3">
        <f>IF($A76="","",X76/(Configuration!$B$9/1000000))</f>
        <v>604.09440143073255</v>
      </c>
    </row>
    <row r="77" spans="1:25" x14ac:dyDescent="0.2">
      <c r="A77" s="1">
        <v>43925</v>
      </c>
      <c r="B77">
        <f t="shared" si="8"/>
        <v>4905</v>
      </c>
      <c r="C77">
        <v>124732</v>
      </c>
      <c r="D77" s="3">
        <f>IF($A77="","",C77/(Configuration!$B$2/1000000))</f>
        <v>2066.4834026418953</v>
      </c>
      <c r="E77">
        <f t="shared" si="9"/>
        <v>25615</v>
      </c>
      <c r="F77">
        <v>89953</v>
      </c>
      <c r="G77" s="3">
        <f>IF($A77="","",F77/(Configuration!$B$3/1000000))</f>
        <v>1341.2008528530318</v>
      </c>
      <c r="H77">
        <f t="shared" si="10"/>
        <v>320</v>
      </c>
      <c r="I77">
        <v>4077</v>
      </c>
      <c r="J77" s="3">
        <f>IF($A77="","",I77/(Configuration!$B$4/1000000))</f>
        <v>700.18305742479981</v>
      </c>
      <c r="K77">
        <f t="shared" si="11"/>
        <v>33264</v>
      </c>
      <c r="L77">
        <v>308850</v>
      </c>
      <c r="M77" s="3">
        <f>IF($A77="","",L77/(Configuration!$B$5/1000000))</f>
        <v>937.60509920198922</v>
      </c>
      <c r="N77">
        <f t="shared" si="12"/>
        <v>1661</v>
      </c>
      <c r="O77">
        <v>18431</v>
      </c>
      <c r="P77" s="3">
        <f>IF($A77="","",O77/(Configuration!$B$6/1000000))</f>
        <v>1612.3126061658556</v>
      </c>
      <c r="Q77">
        <f t="shared" si="13"/>
        <v>75</v>
      </c>
      <c r="R77">
        <v>1189</v>
      </c>
      <c r="S77" s="3">
        <f>IF($A77="","",R77/(Configuration!$B$7/1000000))</f>
        <v>208.46482923066134</v>
      </c>
      <c r="T77">
        <f t="shared" si="14"/>
        <v>103</v>
      </c>
      <c r="U77">
        <v>10165</v>
      </c>
      <c r="V77" s="3">
        <f>IF($A77="","",U77/(Configuration!$B$8/1000000))</f>
        <v>196.30912199726464</v>
      </c>
      <c r="W77">
        <f t="shared" si="15"/>
        <v>3735</v>
      </c>
      <c r="X77">
        <v>41903</v>
      </c>
      <c r="Y77" s="3">
        <f>IF($A77="","",X77/(Configuration!$B$9/1000000))</f>
        <v>663.20917268790572</v>
      </c>
    </row>
    <row r="78" spans="1:25" x14ac:dyDescent="0.2">
      <c r="A78" s="1">
        <v>43926</v>
      </c>
      <c r="B78">
        <f t="shared" si="8"/>
        <v>4216</v>
      </c>
      <c r="C78">
        <v>128948</v>
      </c>
      <c r="D78" s="3">
        <f>IF($A78="","",C78/(Configuration!$B$2/1000000))</f>
        <v>2136.331509186633</v>
      </c>
      <c r="E78">
        <f t="shared" si="9"/>
        <v>2886</v>
      </c>
      <c r="F78">
        <v>92839</v>
      </c>
      <c r="G78" s="3">
        <f>IF($A78="","",F78/(Configuration!$B$3/1000000))</f>
        <v>1384.2311649197095</v>
      </c>
      <c r="H78">
        <f t="shared" si="10"/>
        <v>292</v>
      </c>
      <c r="I78">
        <v>4369</v>
      </c>
      <c r="J78" s="3">
        <f>IF($A78="","",I78/(Configuration!$B$4/1000000))</f>
        <v>750.33107134877378</v>
      </c>
      <c r="K78">
        <f t="shared" si="11"/>
        <v>28222</v>
      </c>
      <c r="L78">
        <v>337072</v>
      </c>
      <c r="M78" s="3">
        <f>IF($A78="","",L78/(Configuration!$B$5/1000000))</f>
        <v>1023.2812886456626</v>
      </c>
      <c r="N78">
        <f t="shared" si="12"/>
        <v>1260</v>
      </c>
      <c r="O78">
        <v>19691</v>
      </c>
      <c r="P78" s="3">
        <f>IF($A78="","",O78/(Configuration!$B$6/1000000))</f>
        <v>1722.535268190107</v>
      </c>
      <c r="Q78">
        <f t="shared" si="13"/>
        <v>120</v>
      </c>
      <c r="R78">
        <v>1309</v>
      </c>
      <c r="S78" s="3">
        <f>IF($A78="","",R78/(Configuration!$B$7/1000000))</f>
        <v>229.50417280314187</v>
      </c>
      <c r="T78">
        <f t="shared" si="14"/>
        <v>72</v>
      </c>
      <c r="U78">
        <v>10237</v>
      </c>
      <c r="V78" s="3">
        <f>IF($A78="","",U78/(Configuration!$B$8/1000000))</f>
        <v>197.69960471087046</v>
      </c>
      <c r="W78">
        <f t="shared" si="15"/>
        <v>5903</v>
      </c>
      <c r="X78">
        <v>47806</v>
      </c>
      <c r="Y78" s="3">
        <f>IF($A78="","",X78/(Configuration!$B$9/1000000))</f>
        <v>756.63741759582899</v>
      </c>
    </row>
    <row r="79" spans="1:25" x14ac:dyDescent="0.2">
      <c r="A79" s="1">
        <v>43927</v>
      </c>
      <c r="B79">
        <f t="shared" si="8"/>
        <v>3599</v>
      </c>
      <c r="C79">
        <v>132547</v>
      </c>
      <c r="D79" s="3">
        <f>IF($A79="","",C79/(Configuration!$B$2/1000000))</f>
        <v>2195.9575375202458</v>
      </c>
      <c r="E79">
        <f t="shared" si="9"/>
        <v>5171</v>
      </c>
      <c r="F79">
        <v>98010</v>
      </c>
      <c r="G79" s="3">
        <f>IF($A79="","",F79/(Configuration!$B$3/1000000))</f>
        <v>1461.3308682103504</v>
      </c>
      <c r="H79">
        <f t="shared" si="10"/>
        <v>312</v>
      </c>
      <c r="I79">
        <v>4681</v>
      </c>
      <c r="J79" s="3">
        <f>IF($A79="","",I79/(Configuration!$B$4/1000000))</f>
        <v>803.91388074699239</v>
      </c>
      <c r="K79">
        <f t="shared" si="11"/>
        <v>29542</v>
      </c>
      <c r="L79">
        <v>366614</v>
      </c>
      <c r="M79" s="3">
        <f>IF($A79="","",L79/(Configuration!$B$5/1000000))</f>
        <v>1112.9647266920449</v>
      </c>
      <c r="N79">
        <f t="shared" si="12"/>
        <v>1123</v>
      </c>
      <c r="O79">
        <v>20814</v>
      </c>
      <c r="P79" s="3">
        <f>IF($A79="","",O79/(Configuration!$B$6/1000000))</f>
        <v>1820.773402676801</v>
      </c>
      <c r="Q79">
        <f t="shared" si="13"/>
        <v>66</v>
      </c>
      <c r="R79">
        <v>1375</v>
      </c>
      <c r="S79" s="3">
        <f>IF($A79="","",R79/(Configuration!$B$7/1000000))</f>
        <v>241.07581176800619</v>
      </c>
      <c r="T79">
        <f t="shared" si="14"/>
        <v>47</v>
      </c>
      <c r="U79">
        <v>10284</v>
      </c>
      <c r="V79" s="3">
        <f>IF($A79="","",U79/(Configuration!$B$8/1000000))</f>
        <v>198.60728092669646</v>
      </c>
      <c r="W79">
        <f t="shared" si="15"/>
        <v>3802</v>
      </c>
      <c r="X79">
        <v>51608</v>
      </c>
      <c r="Y79" s="3">
        <f>IF($A79="","",X79/(Configuration!$B$9/1000000))</f>
        <v>816.81261446859276</v>
      </c>
    </row>
    <row r="80" spans="1:25" x14ac:dyDescent="0.2">
      <c r="A80" s="1">
        <v>43928</v>
      </c>
      <c r="B80">
        <f t="shared" si="8"/>
        <v>3039</v>
      </c>
      <c r="C80">
        <v>135586</v>
      </c>
      <c r="D80" s="3">
        <f>IF($A80="","",C80/(Configuration!$B$2/1000000))</f>
        <v>2246.3058287416543</v>
      </c>
      <c r="E80">
        <f t="shared" si="9"/>
        <v>11076</v>
      </c>
      <c r="F80">
        <v>109086</v>
      </c>
      <c r="G80" s="3">
        <f>IF($A80="","",F80/(Configuration!$B$3/1000000))</f>
        <v>1626.474228033816</v>
      </c>
      <c r="H80">
        <f t="shared" si="10"/>
        <v>390</v>
      </c>
      <c r="I80">
        <v>5071</v>
      </c>
      <c r="J80" s="3">
        <f>IF($A80="","",I80/(Configuration!$B$4/1000000))</f>
        <v>870.89239249476577</v>
      </c>
      <c r="K80">
        <f t="shared" si="11"/>
        <v>29609</v>
      </c>
      <c r="L80">
        <v>396223</v>
      </c>
      <c r="M80" s="3">
        <f>IF($A80="","",L80/(Configuration!$B$5/1000000))</f>
        <v>1202.8515629629587</v>
      </c>
      <c r="N80">
        <f t="shared" si="12"/>
        <v>1380</v>
      </c>
      <c r="O80">
        <v>22194</v>
      </c>
      <c r="P80" s="3">
        <f>IF($A80="","",O80/(Configuration!$B$6/1000000))</f>
        <v>1941.4934610843145</v>
      </c>
      <c r="Q80">
        <f t="shared" si="13"/>
        <v>106</v>
      </c>
      <c r="R80">
        <v>1481</v>
      </c>
      <c r="S80" s="3">
        <f>IF($A80="","",R80/(Configuration!$B$7/1000000))</f>
        <v>259.66056525703067</v>
      </c>
      <c r="T80">
        <f t="shared" si="14"/>
        <v>47</v>
      </c>
      <c r="U80">
        <v>10331</v>
      </c>
      <c r="V80" s="3">
        <f>IF($A80="","",U80/(Configuration!$B$8/1000000))</f>
        <v>199.51495714252249</v>
      </c>
      <c r="W80">
        <f t="shared" si="15"/>
        <v>3634</v>
      </c>
      <c r="X80">
        <v>55242</v>
      </c>
      <c r="Y80" s="3">
        <f>IF($A80="","",X80/(Configuration!$B$9/1000000))</f>
        <v>874.32883367838315</v>
      </c>
    </row>
    <row r="81" spans="1:25" x14ac:dyDescent="0.2">
      <c r="A81" s="1">
        <v>43929</v>
      </c>
      <c r="B81">
        <f t="shared" si="8"/>
        <v>3836</v>
      </c>
      <c r="C81">
        <v>139422</v>
      </c>
      <c r="D81" s="3">
        <f>IF($A81="","",C81/(Configuration!$B$2/1000000))</f>
        <v>2309.8583279602535</v>
      </c>
      <c r="E81">
        <f t="shared" si="9"/>
        <v>3864</v>
      </c>
      <c r="F81">
        <v>112950</v>
      </c>
      <c r="G81" s="3">
        <f>IF($A81="","",F81/(Configuration!$B$3/1000000))</f>
        <v>1684.0865377447105</v>
      </c>
      <c r="H81">
        <f t="shared" si="10"/>
        <v>331</v>
      </c>
      <c r="I81">
        <v>5402</v>
      </c>
      <c r="J81" s="3">
        <f>IF($A81="","",I81/(Configuration!$B$4/1000000))</f>
        <v>927.73825759351701</v>
      </c>
      <c r="K81">
        <f t="shared" si="11"/>
        <v>32829</v>
      </c>
      <c r="L81">
        <v>429052</v>
      </c>
      <c r="M81" s="3">
        <f>IF($A81="","",L81/(Configuration!$B$5/1000000))</f>
        <v>1302.513657188965</v>
      </c>
      <c r="N81">
        <f t="shared" si="12"/>
        <v>1209</v>
      </c>
      <c r="O81">
        <v>23403</v>
      </c>
      <c r="P81" s="3">
        <f>IF($A81="","",O81/(Configuration!$B$6/1000000))</f>
        <v>2047.2547296456794</v>
      </c>
      <c r="Q81">
        <f t="shared" si="13"/>
        <v>142</v>
      </c>
      <c r="R81">
        <v>1623</v>
      </c>
      <c r="S81" s="3">
        <f>IF($A81="","",R81/(Configuration!$B$7/1000000))</f>
        <v>284.55712181779927</v>
      </c>
      <c r="T81">
        <f t="shared" si="14"/>
        <v>53</v>
      </c>
      <c r="U81">
        <v>10384</v>
      </c>
      <c r="V81" s="3">
        <f>IF($A81="","",U81/(Configuration!$B$8/1000000))</f>
        <v>200.53850691781565</v>
      </c>
      <c r="W81">
        <f t="shared" si="15"/>
        <v>5491</v>
      </c>
      <c r="X81">
        <v>60733</v>
      </c>
      <c r="Y81" s="3">
        <f>IF($A81="","",X81/(Configuration!$B$9/1000000))</f>
        <v>961.23625241282434</v>
      </c>
    </row>
    <row r="82" spans="1:25" x14ac:dyDescent="0.2">
      <c r="A82" s="1">
        <v>43930</v>
      </c>
      <c r="B82">
        <f t="shared" si="8"/>
        <v>3214</v>
      </c>
      <c r="C82">
        <v>142636</v>
      </c>
      <c r="D82" s="3">
        <f>IF($A82="","",C82/(Configuration!$B$2/1000000))</f>
        <v>2363.1059120292257</v>
      </c>
      <c r="E82">
        <f t="shared" si="9"/>
        <v>4849</v>
      </c>
      <c r="F82">
        <v>117799</v>
      </c>
      <c r="G82" s="3">
        <f>IF($A82="","",F82/(Configuration!$B$3/1000000))</f>
        <v>1756.3852152261104</v>
      </c>
      <c r="H82">
        <f t="shared" si="10"/>
        <v>233</v>
      </c>
      <c r="I82">
        <v>5635</v>
      </c>
      <c r="J82" s="3">
        <f>IF($A82="","",I82/(Configuration!$B$4/1000000))</f>
        <v>967.75362486846882</v>
      </c>
      <c r="K82">
        <f t="shared" si="11"/>
        <v>32295</v>
      </c>
      <c r="L82">
        <v>461347</v>
      </c>
      <c r="M82" s="3">
        <f>IF($A82="","",L82/(Configuration!$B$5/1000000))</f>
        <v>1400.5546372075121</v>
      </c>
      <c r="N82">
        <f t="shared" si="12"/>
        <v>1580</v>
      </c>
      <c r="O82">
        <v>24983</v>
      </c>
      <c r="P82" s="3">
        <f>IF($A82="","",O82/(Configuration!$B$6/1000000))</f>
        <v>2185.4704486919632</v>
      </c>
      <c r="Q82">
        <f t="shared" si="13"/>
        <v>287</v>
      </c>
      <c r="R82">
        <v>1910</v>
      </c>
      <c r="S82" s="3">
        <f>IF($A82="","",R82/(Configuration!$B$7/1000000))</f>
        <v>334.87621852864856</v>
      </c>
      <c r="T82">
        <f t="shared" si="14"/>
        <v>39</v>
      </c>
      <c r="U82">
        <v>10423</v>
      </c>
      <c r="V82" s="3">
        <f>IF($A82="","",U82/(Configuration!$B$8/1000000))</f>
        <v>201.29168505435212</v>
      </c>
      <c r="W82">
        <f t="shared" si="15"/>
        <v>4344</v>
      </c>
      <c r="X82">
        <v>65077</v>
      </c>
      <c r="Y82" s="3">
        <f>IF($A82="","",X82/(Configuration!$B$9/1000000))</f>
        <v>1029.9898176982756</v>
      </c>
    </row>
    <row r="83" spans="1:25" x14ac:dyDescent="0.2">
      <c r="A83" s="1">
        <v>43931</v>
      </c>
      <c r="B83">
        <f t="shared" si="8"/>
        <v>4941</v>
      </c>
      <c r="C83">
        <v>147577</v>
      </c>
      <c r="D83" s="3">
        <f>IF($A83="","",C83/(Configuration!$B$2/1000000))</f>
        <v>2444.9653746567278</v>
      </c>
      <c r="E83">
        <f t="shared" si="9"/>
        <v>6670</v>
      </c>
      <c r="F83">
        <v>124469</v>
      </c>
      <c r="G83" s="3">
        <f>IF($A83="","",F83/(Configuration!$B$3/1000000))</f>
        <v>1855.835035560393</v>
      </c>
      <c r="H83">
        <f t="shared" si="10"/>
        <v>184</v>
      </c>
      <c r="I83">
        <v>5819</v>
      </c>
      <c r="J83" s="3">
        <f>IF($A83="","",I83/(Configuration!$B$4/1000000))</f>
        <v>999.35374323152087</v>
      </c>
      <c r="K83">
        <f t="shared" si="11"/>
        <v>35188</v>
      </c>
      <c r="L83">
        <v>496535</v>
      </c>
      <c r="M83" s="3">
        <f>IF($A83="","",L83/(Configuration!$B$5/1000000))</f>
        <v>1507.3781704136627</v>
      </c>
      <c r="N83">
        <f t="shared" si="12"/>
        <v>1684</v>
      </c>
      <c r="O83">
        <v>26667</v>
      </c>
      <c r="P83" s="3">
        <f>IF($A83="","",O83/(Configuration!$B$6/1000000))</f>
        <v>2332.7839112704069</v>
      </c>
      <c r="Q83">
        <f t="shared" si="13"/>
        <v>198</v>
      </c>
      <c r="R83">
        <v>2108</v>
      </c>
      <c r="S83" s="3">
        <f>IF($A83="","",R83/(Configuration!$B$7/1000000))</f>
        <v>369.5911354232415</v>
      </c>
      <c r="T83">
        <f t="shared" si="14"/>
        <v>27</v>
      </c>
      <c r="U83">
        <v>10450</v>
      </c>
      <c r="V83" s="3">
        <f>IF($A83="","",U83/(Configuration!$B$8/1000000))</f>
        <v>201.81311607195431</v>
      </c>
      <c r="W83">
        <f t="shared" si="15"/>
        <v>8681</v>
      </c>
      <c r="X83">
        <v>73758</v>
      </c>
      <c r="Y83" s="3">
        <f>IF($A83="","",X83/(Configuration!$B$9/1000000))</f>
        <v>1167.3861575332207</v>
      </c>
    </row>
    <row r="84" spans="1:25" x14ac:dyDescent="0.2">
      <c r="A84" s="1">
        <v>43932</v>
      </c>
      <c r="B84">
        <f t="shared" si="8"/>
        <v>4694</v>
      </c>
      <c r="C84">
        <v>152271</v>
      </c>
      <c r="D84" s="3">
        <f>IF($A84="","",C84/(Configuration!$B$2/1000000))</f>
        <v>2522.7326925222401</v>
      </c>
      <c r="E84">
        <f t="shared" si="9"/>
        <v>5185</v>
      </c>
      <c r="F84">
        <v>129654</v>
      </c>
      <c r="G84" s="3">
        <f>IF($A84="","",F84/(Configuration!$B$3/1000000))</f>
        <v>1933.1434791036097</v>
      </c>
      <c r="H84">
        <f t="shared" si="10"/>
        <v>177</v>
      </c>
      <c r="I84">
        <v>5996</v>
      </c>
      <c r="J84" s="3">
        <f>IF($A84="","",I84/(Configuration!$B$4/1000000))</f>
        <v>1029.7516831785872</v>
      </c>
      <c r="K84">
        <f t="shared" si="11"/>
        <v>29861</v>
      </c>
      <c r="L84">
        <v>526396</v>
      </c>
      <c r="M84" s="3">
        <f>IF($A84="","",L84/(Configuration!$B$5/1000000))</f>
        <v>1598.0300268723663</v>
      </c>
      <c r="N84">
        <f t="shared" si="12"/>
        <v>1351</v>
      </c>
      <c r="O84">
        <v>28018</v>
      </c>
      <c r="P84" s="3">
        <f>IF($A84="","",O84/(Configuration!$B$6/1000000))</f>
        <v>2450.9670988852986</v>
      </c>
      <c r="Q84">
        <f t="shared" si="13"/>
        <v>191</v>
      </c>
      <c r="R84">
        <v>2299</v>
      </c>
      <c r="S84" s="3">
        <f>IF($A84="","",R84/(Configuration!$B$7/1000000))</f>
        <v>403.07875727610633</v>
      </c>
      <c r="T84">
        <f t="shared" si="14"/>
        <v>39</v>
      </c>
      <c r="U84">
        <v>10489</v>
      </c>
      <c r="V84" s="3">
        <f>IF($A84="","",U84/(Configuration!$B$8/1000000))</f>
        <v>202.56629420849077</v>
      </c>
      <c r="W84">
        <f t="shared" si="15"/>
        <v>5233</v>
      </c>
      <c r="X84">
        <v>78991</v>
      </c>
      <c r="Y84" s="3">
        <f>IF($A84="","",X84/(Configuration!$B$9/1000000))</f>
        <v>1250.2101462852388</v>
      </c>
    </row>
    <row r="85" spans="1:25" x14ac:dyDescent="0.2">
      <c r="A85" s="1">
        <v>43933</v>
      </c>
      <c r="B85">
        <f t="shared" si="8"/>
        <v>4092</v>
      </c>
      <c r="C85">
        <v>156363</v>
      </c>
      <c r="D85" s="3">
        <f>IF($A85="","",C85/(Configuration!$B$2/1000000))</f>
        <v>2590.5264429921326</v>
      </c>
      <c r="E85">
        <f t="shared" si="9"/>
        <v>2937</v>
      </c>
      <c r="F85">
        <v>132591</v>
      </c>
      <c r="G85" s="3">
        <f>IF($A85="","",F85/(Configuration!$B$3/1000000))</f>
        <v>1976.9342020903844</v>
      </c>
      <c r="H85">
        <f t="shared" si="10"/>
        <v>178</v>
      </c>
      <c r="I85">
        <v>6174</v>
      </c>
      <c r="J85" s="3">
        <f>IF($A85="","",I85/(Configuration!$B$4/1000000))</f>
        <v>1060.3213628993658</v>
      </c>
      <c r="K85">
        <f t="shared" si="11"/>
        <v>28917</v>
      </c>
      <c r="L85">
        <v>555313</v>
      </c>
      <c r="M85" s="3">
        <f>IF($A85="","",L85/(Configuration!$B$5/1000000))</f>
        <v>1685.8160934212538</v>
      </c>
      <c r="N85">
        <f t="shared" si="12"/>
        <v>1629</v>
      </c>
      <c r="O85">
        <v>29647</v>
      </c>
      <c r="P85" s="3">
        <f>IF($A85="","",O85/(Configuration!$B$6/1000000))</f>
        <v>2593.4692547880809</v>
      </c>
      <c r="Q85">
        <f t="shared" si="13"/>
        <v>233</v>
      </c>
      <c r="R85">
        <v>2532</v>
      </c>
      <c r="S85" s="3">
        <f>IF($A85="","",R85/(Configuration!$B$7/1000000))</f>
        <v>443.93014937933935</v>
      </c>
      <c r="T85">
        <f t="shared" si="14"/>
        <v>32</v>
      </c>
      <c r="U85">
        <v>10521</v>
      </c>
      <c r="V85" s="3">
        <f>IF($A85="","",U85/(Configuration!$B$8/1000000))</f>
        <v>203.18428652564893</v>
      </c>
      <c r="W85">
        <f t="shared" si="15"/>
        <v>5288</v>
      </c>
      <c r="X85">
        <v>84279</v>
      </c>
      <c r="Y85" s="3">
        <f>IF($A85="","",X85/(Configuration!$B$9/1000000))</f>
        <v>1333.9046336769206</v>
      </c>
    </row>
    <row r="86" spans="1:25" x14ac:dyDescent="0.2">
      <c r="A86" s="1">
        <v>43934</v>
      </c>
      <c r="B86">
        <f t="shared" si="8"/>
        <v>3153</v>
      </c>
      <c r="C86">
        <v>159516</v>
      </c>
      <c r="D86" s="3">
        <f>IF($A86="","",C86/(Configuration!$B$2/1000000))</f>
        <v>2642.7634164113824</v>
      </c>
      <c r="E86">
        <f t="shared" si="9"/>
        <v>4188</v>
      </c>
      <c r="F86">
        <v>136779</v>
      </c>
      <c r="G86" s="3">
        <f>IF($A86="","",F86/(Configuration!$B$3/1000000))</f>
        <v>2039.3773576466026</v>
      </c>
      <c r="H86">
        <f t="shared" si="10"/>
        <v>144</v>
      </c>
      <c r="I86">
        <v>6318</v>
      </c>
      <c r="J86" s="3">
        <f>IF($A86="","",I86/(Configuration!$B$4/1000000))</f>
        <v>1085.0518903139282</v>
      </c>
      <c r="K86">
        <f t="shared" si="11"/>
        <v>25306</v>
      </c>
      <c r="L86">
        <v>580619</v>
      </c>
      <c r="M86" s="3">
        <f>IF($A86="","",L86/(Configuration!$B$5/1000000))</f>
        <v>1762.6399064062159</v>
      </c>
      <c r="N86">
        <f t="shared" si="12"/>
        <v>942</v>
      </c>
      <c r="O86">
        <v>30589</v>
      </c>
      <c r="P86" s="3">
        <f>IF($A86="","",O86/(Configuration!$B$6/1000000))</f>
        <v>2675.8738163966882</v>
      </c>
      <c r="Q86">
        <f t="shared" si="13"/>
        <v>386</v>
      </c>
      <c r="R86">
        <v>2918</v>
      </c>
      <c r="S86" s="3">
        <f>IF($A86="","",R86/(Configuration!$B$7/1000000))</f>
        <v>511.60670453748514</v>
      </c>
      <c r="T86">
        <f t="shared" si="14"/>
        <v>16</v>
      </c>
      <c r="U86">
        <v>10537</v>
      </c>
      <c r="V86" s="3">
        <f>IF($A86="","",U86/(Configuration!$B$8/1000000))</f>
        <v>203.49328268422798</v>
      </c>
      <c r="W86">
        <f t="shared" si="15"/>
        <v>4342</v>
      </c>
      <c r="X86">
        <v>88621</v>
      </c>
      <c r="Y86" s="3">
        <f>IF($A86="","",X86/(Configuration!$B$9/1000000))</f>
        <v>1402.6265444663841</v>
      </c>
    </row>
    <row r="87" spans="1:25" x14ac:dyDescent="0.2">
      <c r="A87" s="1">
        <v>43935</v>
      </c>
      <c r="B87">
        <f t="shared" si="8"/>
        <v>2972</v>
      </c>
      <c r="C87">
        <v>162488</v>
      </c>
      <c r="D87" s="3">
        <f>IF($A87="","",C87/(Configuration!$B$2/1000000))</f>
        <v>2692.0016926568665</v>
      </c>
      <c r="E87">
        <f t="shared" si="9"/>
        <v>-6526</v>
      </c>
      <c r="F87">
        <v>130253</v>
      </c>
      <c r="G87" s="3">
        <f>IF($A87="","",F87/(Configuration!$B$3/1000000))</f>
        <v>1942.0745799102417</v>
      </c>
      <c r="H87">
        <f t="shared" si="10"/>
        <v>193</v>
      </c>
      <c r="I87">
        <v>6511</v>
      </c>
      <c r="J87" s="3">
        <f>IF($A87="","",I87/(Configuration!$B$4/1000000))</f>
        <v>1118.1976666403905</v>
      </c>
      <c r="K87">
        <f t="shared" si="11"/>
        <v>27051</v>
      </c>
      <c r="L87">
        <v>607670</v>
      </c>
      <c r="M87" s="3">
        <f>IF($A87="","",L87/(Configuration!$B$5/1000000))</f>
        <v>1844.7611806121831</v>
      </c>
      <c r="N87">
        <f t="shared" si="12"/>
        <v>530</v>
      </c>
      <c r="O87">
        <v>31119</v>
      </c>
      <c r="P87" s="3">
        <f>IF($A87="","",O87/(Configuration!$B$6/1000000))</f>
        <v>2722.2373170894289</v>
      </c>
      <c r="Q87">
        <f t="shared" si="13"/>
        <v>334</v>
      </c>
      <c r="R87">
        <v>3252</v>
      </c>
      <c r="S87" s="3">
        <f>IF($A87="","",R87/(Configuration!$B$7/1000000))</f>
        <v>570.16621081422261</v>
      </c>
      <c r="T87">
        <f t="shared" si="14"/>
        <v>27</v>
      </c>
      <c r="U87">
        <v>10564</v>
      </c>
      <c r="V87" s="3">
        <f>IF($A87="","",U87/(Configuration!$B$8/1000000))</f>
        <v>204.01471370183017</v>
      </c>
      <c r="W87">
        <f t="shared" si="15"/>
        <v>5252</v>
      </c>
      <c r="X87">
        <v>93873</v>
      </c>
      <c r="Y87" s="3">
        <f>IF($A87="","",X87/(Configuration!$B$9/1000000))</f>
        <v>1485.751250930286</v>
      </c>
    </row>
    <row r="88" spans="1:25" x14ac:dyDescent="0.2">
      <c r="A88" s="1">
        <v>43936</v>
      </c>
      <c r="B88">
        <f t="shared" si="8"/>
        <v>2667</v>
      </c>
      <c r="C88">
        <v>165155</v>
      </c>
      <c r="D88" s="3">
        <f>IF($A88="","",C88/(Configuration!$B$2/1000000))</f>
        <v>2736.1869156537391</v>
      </c>
      <c r="E88">
        <f t="shared" si="9"/>
        <v>3217</v>
      </c>
      <c r="F88">
        <v>133470</v>
      </c>
      <c r="G88" s="3">
        <f>IF($A88="","",F88/(Configuration!$B$3/1000000))</f>
        <v>1990.0401079485305</v>
      </c>
      <c r="H88">
        <f t="shared" si="10"/>
        <v>170</v>
      </c>
      <c r="I88">
        <v>6681</v>
      </c>
      <c r="J88" s="3">
        <f>IF($A88="","",I88/(Configuration!$B$4/1000000))</f>
        <v>1147.3934281714712</v>
      </c>
      <c r="K88">
        <f t="shared" si="11"/>
        <v>28680</v>
      </c>
      <c r="L88">
        <v>636350</v>
      </c>
      <c r="M88" s="3">
        <f>IF($A88="","",L88/(Configuration!$B$5/1000000))</f>
        <v>1931.8277638892207</v>
      </c>
      <c r="N88">
        <f t="shared" si="12"/>
        <v>2454</v>
      </c>
      <c r="O88">
        <v>33573</v>
      </c>
      <c r="P88" s="3">
        <f>IF($A88="","",O88/(Configuration!$B$6/1000000))</f>
        <v>2936.9090731271376</v>
      </c>
      <c r="Q88">
        <f t="shared" si="13"/>
        <v>447</v>
      </c>
      <c r="R88">
        <v>3699</v>
      </c>
      <c r="S88" s="3">
        <f>IF($A88="","",R88/(Configuration!$B$7/1000000))</f>
        <v>648.53776562171265</v>
      </c>
      <c r="T88">
        <f t="shared" si="14"/>
        <v>27</v>
      </c>
      <c r="U88">
        <v>10591</v>
      </c>
      <c r="V88" s="3">
        <f>IF($A88="","",U88/(Configuration!$B$8/1000000))</f>
        <v>204.53614471943234</v>
      </c>
      <c r="W88">
        <f t="shared" si="15"/>
        <v>4603</v>
      </c>
      <c r="X88">
        <v>98476</v>
      </c>
      <c r="Y88" s="3">
        <f>IF($A88="","",X88/(Configuration!$B$9/1000000))</f>
        <v>1558.6040734461544</v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15</vt:i4>
      </vt:variant>
    </vt:vector>
  </HeadingPairs>
  <TitlesOfParts>
    <vt:vector size="21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cases</vt:lpstr>
      <vt:lpstr>Days since 100 cases small</vt:lpstr>
      <vt:lpstr>Days since 100 cases Log</vt:lpstr>
      <vt:lpstr>Days since 100 cases Log small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2020-04-15T10:56:01Z</dcterms:modified>
</cp:coreProperties>
</file>