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252" documentId="13_ncr:1_{9924DA92-7C4E-9E44-AAAE-5FC4C577B883}" xr6:coauthVersionLast="45" xr6:coauthVersionMax="45" xr10:uidLastSave="{D3658F8F-BF2F-B442-82F6-07DC05DA1E5D}"/>
  <bookViews>
    <workbookView xWindow="1240" yWindow="460" windowWidth="32360" windowHeight="20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" i="2" l="1"/>
  <c r="B78" i="2"/>
  <c r="H74" i="2"/>
  <c r="A74" i="2"/>
  <c r="Z74" i="2"/>
  <c r="AC74" i="2"/>
  <c r="A100" i="2"/>
  <c r="Z100" i="2"/>
  <c r="A99" i="2"/>
  <c r="Z99" i="2"/>
  <c r="A98" i="2"/>
  <c r="Z98" i="2"/>
  <c r="A97" i="2"/>
  <c r="Z97" i="2"/>
  <c r="A96" i="2"/>
  <c r="Z96" i="2"/>
  <c r="A95" i="2"/>
  <c r="Z95" i="2"/>
  <c r="A94" i="2"/>
  <c r="Z94" i="2"/>
  <c r="A93" i="2"/>
  <c r="Z93" i="2"/>
  <c r="A92" i="2"/>
  <c r="Z92" i="2"/>
  <c r="A91" i="2"/>
  <c r="Z91" i="2"/>
  <c r="A90" i="2"/>
  <c r="Z90" i="2"/>
  <c r="A89" i="2"/>
  <c r="Z89" i="2"/>
  <c r="A88" i="2"/>
  <c r="Z88" i="2"/>
  <c r="A87" i="2"/>
  <c r="Z87" i="2"/>
  <c r="A86" i="2"/>
  <c r="Z86" i="2"/>
  <c r="A85" i="2"/>
  <c r="Z85" i="2"/>
  <c r="A84" i="2"/>
  <c r="Z84" i="2"/>
  <c r="A83" i="2"/>
  <c r="Z83" i="2"/>
  <c r="A82" i="2"/>
  <c r="Z82" i="2"/>
  <c r="A81" i="2"/>
  <c r="Z81" i="2"/>
  <c r="A80" i="2"/>
  <c r="Z80" i="2"/>
  <c r="A79" i="2"/>
  <c r="Z79" i="2"/>
  <c r="Z78" i="2"/>
  <c r="A77" i="2"/>
  <c r="Z77" i="2"/>
  <c r="A76" i="2"/>
  <c r="Z76" i="2"/>
  <c r="Z75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100" i="2"/>
  <c r="DF100" i="2" a="1"/>
  <c r="DF100" i="2"/>
  <c r="DI100" i="2"/>
  <c r="BR99" i="2"/>
  <c r="DF99" i="2" a="1"/>
  <c r="DF99" i="2"/>
  <c r="DI99" i="2"/>
  <c r="BR98" i="2"/>
  <c r="DF98" i="2" a="1"/>
  <c r="DF98" i="2"/>
  <c r="DI98" i="2"/>
  <c r="BR97" i="2"/>
  <c r="DF97" i="2" a="1"/>
  <c r="DF97" i="2"/>
  <c r="DI97" i="2"/>
  <c r="BR96" i="2"/>
  <c r="DF96" i="2" a="1"/>
  <c r="DF96" i="2"/>
  <c r="DI96" i="2"/>
  <c r="BR95" i="2"/>
  <c r="DF95" i="2" a="1"/>
  <c r="DF95" i="2"/>
  <c r="DI95" i="2"/>
  <c r="BR94" i="2"/>
  <c r="DF94" i="2" a="1"/>
  <c r="DF94" i="2"/>
  <c r="DI94" i="2"/>
  <c r="BR93" i="2"/>
  <c r="DF93" i="2" a="1"/>
  <c r="DF93" i="2"/>
  <c r="DI93" i="2"/>
  <c r="BR92" i="2"/>
  <c r="DF92" i="2" a="1"/>
  <c r="DF92" i="2"/>
  <c r="DI92" i="2"/>
  <c r="BR91" i="2"/>
  <c r="DF91" i="2" a="1"/>
  <c r="DF91" i="2"/>
  <c r="DI91" i="2"/>
  <c r="BR90" i="2"/>
  <c r="DF90" i="2" a="1"/>
  <c r="DF90" i="2"/>
  <c r="DI90" i="2"/>
  <c r="BR89" i="2"/>
  <c r="DF89" i="2" a="1"/>
  <c r="DF89" i="2"/>
  <c r="DI89" i="2"/>
  <c r="BR88" i="2"/>
  <c r="DF88" i="2" a="1"/>
  <c r="DF88" i="2"/>
  <c r="DI88" i="2"/>
  <c r="BR87" i="2"/>
  <c r="DF87" i="2" a="1"/>
  <c r="DF87" i="2"/>
  <c r="DI87" i="2"/>
  <c r="BR86" i="2"/>
  <c r="DF86" i="2" a="1"/>
  <c r="DF86" i="2"/>
  <c r="DI86" i="2"/>
  <c r="BR85" i="2"/>
  <c r="DF85" i="2" a="1"/>
  <c r="DF85" i="2"/>
  <c r="DI85" i="2"/>
  <c r="BR84" i="2"/>
  <c r="DF84" i="2" a="1"/>
  <c r="DF84" i="2"/>
  <c r="DI84" i="2"/>
  <c r="BR83" i="2"/>
  <c r="DF83" i="2" a="1"/>
  <c r="DF83" i="2"/>
  <c r="DI83" i="2"/>
  <c r="BR82" i="2"/>
  <c r="DF82" i="2" a="1"/>
  <c r="DF82" i="2"/>
  <c r="DI82" i="2"/>
  <c r="BR81" i="2"/>
  <c r="DF81" i="2" a="1"/>
  <c r="DF81" i="2"/>
  <c r="BR80" i="2"/>
  <c r="DF80" i="2" a="1"/>
  <c r="DF80" i="2"/>
  <c r="DI81" i="2"/>
  <c r="BR79" i="2"/>
  <c r="DF79" i="2" a="1"/>
  <c r="DF79" i="2"/>
  <c r="DI80" i="2"/>
  <c r="BR78" i="2"/>
  <c r="DF78" i="2" a="1"/>
  <c r="DF78" i="2"/>
  <c r="DI79" i="2"/>
  <c r="BR77" i="2"/>
  <c r="DF77" i="2" a="1"/>
  <c r="DF77" i="2"/>
  <c r="DI78" i="2"/>
  <c r="BR76" i="2"/>
  <c r="DF76" i="2" a="1"/>
  <c r="DF76" i="2"/>
  <c r="DI77" i="2"/>
  <c r="BR75" i="2"/>
  <c r="DF75" i="2" a="1"/>
  <c r="DF75" i="2"/>
  <c r="DI76" i="2"/>
  <c r="A75" i="2"/>
  <c r="BR74" i="2"/>
  <c r="DF74" i="2" a="1"/>
  <c r="DF74" i="2"/>
  <c r="DI75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B92" i="2" a="1"/>
  <c r="DB92" i="2"/>
  <c r="DE93" i="2"/>
  <c r="DB91" i="2" a="1"/>
  <c r="DB91" i="2"/>
  <c r="DE92" i="2"/>
  <c r="DB90" i="2" a="1"/>
  <c r="DB90" i="2"/>
  <c r="DE91" i="2"/>
  <c r="DB89" i="2" a="1"/>
  <c r="DB89" i="2"/>
  <c r="DE90" i="2"/>
  <c r="DB88" i="2" a="1"/>
  <c r="DB88" i="2"/>
  <c r="DE89" i="2"/>
  <c r="DB87" i="2" a="1"/>
  <c r="DB87" i="2"/>
  <c r="DE88" i="2"/>
  <c r="DB86" i="2" a="1"/>
  <c r="DB86" i="2"/>
  <c r="DE87" i="2"/>
  <c r="DB85" i="2" a="1"/>
  <c r="DB85" i="2"/>
  <c r="DE86" i="2"/>
  <c r="DB84" i="2" a="1"/>
  <c r="DB84" i="2"/>
  <c r="DE85" i="2"/>
  <c r="DB83" i="2" a="1"/>
  <c r="DB83" i="2"/>
  <c r="DE84" i="2"/>
  <c r="DB82" i="2" a="1"/>
  <c r="DB82" i="2"/>
  <c r="DE83" i="2"/>
  <c r="DB81" i="2" a="1"/>
  <c r="DB81" i="2"/>
  <c r="DE82" i="2"/>
  <c r="DB80" i="2" a="1"/>
  <c r="DB80" i="2"/>
  <c r="DE81" i="2"/>
  <c r="DB79" i="2" a="1"/>
  <c r="DB79" i="2"/>
  <c r="DE80" i="2"/>
  <c r="DB78" i="2" a="1"/>
  <c r="DB78" i="2"/>
  <c r="DE79" i="2"/>
  <c r="DB77" i="2" a="1"/>
  <c r="DB77" i="2"/>
  <c r="DE78" i="2"/>
  <c r="DB76" i="2" a="1"/>
  <c r="DB76" i="2"/>
  <c r="DE77" i="2"/>
  <c r="DB75" i="2" a="1"/>
  <c r="DB75" i="2"/>
  <c r="DE76" i="2"/>
  <c r="DB74" i="2" a="1"/>
  <c r="DB74" i="2"/>
  <c r="DE75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CX83" i="2" a="1"/>
  <c r="CX83" i="2"/>
  <c r="DA84" i="2"/>
  <c r="CX82" i="2" a="1"/>
  <c r="CX82" i="2"/>
  <c r="DA83" i="2"/>
  <c r="CX81" i="2" a="1"/>
  <c r="CX81" i="2"/>
  <c r="DA82" i="2"/>
  <c r="CX80" i="2" a="1"/>
  <c r="CX80" i="2"/>
  <c r="DA81" i="2"/>
  <c r="CX79" i="2" a="1"/>
  <c r="CX79" i="2"/>
  <c r="DA80" i="2"/>
  <c r="CX78" i="2" a="1"/>
  <c r="CX78" i="2"/>
  <c r="DA79" i="2"/>
  <c r="CX77" i="2" a="1"/>
  <c r="CX77" i="2"/>
  <c r="DA78" i="2"/>
  <c r="CX76" i="2" a="1"/>
  <c r="CX76" i="2"/>
  <c r="DA77" i="2"/>
  <c r="CX75" i="2" a="1"/>
  <c r="CX75" i="2"/>
  <c r="DA76" i="2"/>
  <c r="CX74" i="2" a="1"/>
  <c r="CX74" i="2"/>
  <c r="DA75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T80" i="2" a="1"/>
  <c r="CT80" i="2"/>
  <c r="CW81" i="2"/>
  <c r="CT79" i="2" a="1"/>
  <c r="CT79" i="2"/>
  <c r="CW80" i="2"/>
  <c r="CT78" i="2" a="1"/>
  <c r="CT78" i="2"/>
  <c r="CW79" i="2"/>
  <c r="CT77" i="2" a="1"/>
  <c r="CT77" i="2"/>
  <c r="CW78" i="2"/>
  <c r="CT76" i="2" a="1"/>
  <c r="CT76" i="2"/>
  <c r="CW77" i="2"/>
  <c r="CT75" i="2" a="1"/>
  <c r="CT75" i="2"/>
  <c r="CW76" i="2"/>
  <c r="CT74" i="2" a="1"/>
  <c r="CT74" i="2"/>
  <c r="CW75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D75" i="2"/>
  <c r="CE75" i="2"/>
  <c r="CF75" i="2"/>
  <c r="CG75" i="2"/>
  <c r="CH75" i="2" a="1"/>
  <c r="CH75" i="2"/>
  <c r="CI75" i="2"/>
  <c r="CJ75" i="2"/>
  <c r="CK75" i="2"/>
  <c r="CL75" i="2" a="1"/>
  <c r="CL75" i="2"/>
  <c r="CM75" i="2"/>
  <c r="CN75" i="2"/>
  <c r="CO75" i="2"/>
  <c r="CP75" i="2" a="1"/>
  <c r="CP75" i="2"/>
  <c r="CQ75" i="2"/>
  <c r="CR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D76" i="2"/>
  <c r="CE76" i="2"/>
  <c r="CF76" i="2"/>
  <c r="CG76" i="2"/>
  <c r="CH76" i="2" a="1"/>
  <c r="CH76" i="2"/>
  <c r="CI76" i="2"/>
  <c r="CJ76" i="2"/>
  <c r="CK76" i="2"/>
  <c r="CL76" i="2" a="1"/>
  <c r="CL76" i="2"/>
  <c r="CM76" i="2"/>
  <c r="CN76" i="2"/>
  <c r="CO76" i="2"/>
  <c r="CP76" i="2" a="1"/>
  <c r="CP76" i="2"/>
  <c r="CQ76" i="2"/>
  <c r="CR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D77" i="2"/>
  <c r="CE77" i="2"/>
  <c r="CF77" i="2"/>
  <c r="CG77" i="2"/>
  <c r="CH77" i="2" a="1"/>
  <c r="CH77" i="2"/>
  <c r="CI77" i="2"/>
  <c r="CJ77" i="2"/>
  <c r="CK77" i="2"/>
  <c r="CL77" i="2" a="1"/>
  <c r="CL77" i="2"/>
  <c r="CM77" i="2"/>
  <c r="CN77" i="2"/>
  <c r="CO77" i="2"/>
  <c r="CP77" i="2" a="1"/>
  <c r="CP77" i="2"/>
  <c r="CQ77" i="2"/>
  <c r="CR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D78" i="2"/>
  <c r="CE78" i="2"/>
  <c r="CF78" i="2"/>
  <c r="CG78" i="2"/>
  <c r="CH78" i="2" a="1"/>
  <c r="CH78" i="2"/>
  <c r="CI78" i="2"/>
  <c r="CJ78" i="2"/>
  <c r="CK78" i="2"/>
  <c r="CL78" i="2" a="1"/>
  <c r="CL78" i="2"/>
  <c r="CM78" i="2"/>
  <c r="CN78" i="2"/>
  <c r="CO78" i="2"/>
  <c r="CP78" i="2" a="1"/>
  <c r="CP78" i="2"/>
  <c r="CQ78" i="2"/>
  <c r="CR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D79" i="2"/>
  <c r="CE79" i="2"/>
  <c r="CF79" i="2"/>
  <c r="CG79" i="2"/>
  <c r="CH79" i="2" a="1"/>
  <c r="CH79" i="2"/>
  <c r="CI79" i="2"/>
  <c r="CJ79" i="2"/>
  <c r="CK79" i="2"/>
  <c r="CL79" i="2" a="1"/>
  <c r="CL79" i="2"/>
  <c r="CM79" i="2"/>
  <c r="CN79" i="2"/>
  <c r="CO79" i="2"/>
  <c r="CP79" i="2" a="1"/>
  <c r="CP79" i="2"/>
  <c r="CQ79" i="2"/>
  <c r="CR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D80" i="2"/>
  <c r="CE80" i="2"/>
  <c r="CF80" i="2"/>
  <c r="CG80" i="2"/>
  <c r="CH80" i="2" a="1"/>
  <c r="CH80" i="2"/>
  <c r="CI80" i="2"/>
  <c r="CJ80" i="2"/>
  <c r="CK80" i="2"/>
  <c r="CL80" i="2" a="1"/>
  <c r="CL80" i="2"/>
  <c r="CM80" i="2"/>
  <c r="CN80" i="2"/>
  <c r="CO80" i="2"/>
  <c r="CP80" i="2" a="1"/>
  <c r="CP80" i="2"/>
  <c r="CQ80" i="2"/>
  <c r="CR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D81" i="2"/>
  <c r="CE81" i="2"/>
  <c r="CF81" i="2"/>
  <c r="CG81" i="2"/>
  <c r="CH81" i="2" a="1"/>
  <c r="CH81" i="2"/>
  <c r="CI81" i="2"/>
  <c r="CJ81" i="2"/>
  <c r="CK81" i="2"/>
  <c r="CL81" i="2" a="1"/>
  <c r="CL81" i="2"/>
  <c r="CM81" i="2"/>
  <c r="CN81" i="2"/>
  <c r="CO81" i="2"/>
  <c r="CP81" i="2" a="1"/>
  <c r="CP81" i="2"/>
  <c r="CQ81" i="2"/>
  <c r="CR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D82" i="2"/>
  <c r="CE82" i="2"/>
  <c r="CF82" i="2"/>
  <c r="CG82" i="2"/>
  <c r="CH82" i="2" a="1"/>
  <c r="CH82" i="2"/>
  <c r="CI82" i="2"/>
  <c r="CJ82" i="2"/>
  <c r="CK82" i="2"/>
  <c r="CL82" i="2" a="1"/>
  <c r="CL82" i="2"/>
  <c r="CM82" i="2"/>
  <c r="CN82" i="2"/>
  <c r="CO82" i="2"/>
  <c r="CP82" i="2" a="1"/>
  <c r="CP82" i="2"/>
  <c r="CQ82" i="2"/>
  <c r="CR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D83" i="2"/>
  <c r="CE83" i="2"/>
  <c r="CF83" i="2"/>
  <c r="CG83" i="2"/>
  <c r="CH83" i="2" a="1"/>
  <c r="CH83" i="2"/>
  <c r="CI83" i="2"/>
  <c r="CJ83" i="2"/>
  <c r="CK83" i="2"/>
  <c r="CL83" i="2" a="1"/>
  <c r="CL83" i="2"/>
  <c r="CM83" i="2"/>
  <c r="CN83" i="2"/>
  <c r="CO83" i="2"/>
  <c r="CP83" i="2" a="1"/>
  <c r="CP83" i="2"/>
  <c r="CQ83" i="2"/>
  <c r="CR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D84" i="2"/>
  <c r="CE84" i="2"/>
  <c r="CF84" i="2"/>
  <c r="CG84" i="2"/>
  <c r="CH84" i="2" a="1"/>
  <c r="CH84" i="2"/>
  <c r="CI84" i="2"/>
  <c r="CJ84" i="2"/>
  <c r="CK84" i="2"/>
  <c r="CL84" i="2" a="1"/>
  <c r="CL84" i="2"/>
  <c r="CM84" i="2"/>
  <c r="CN84" i="2"/>
  <c r="CO84" i="2"/>
  <c r="CP84" i="2" a="1"/>
  <c r="CP84" i="2"/>
  <c r="CQ84" i="2"/>
  <c r="CR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D85" i="2"/>
  <c r="CE85" i="2"/>
  <c r="CF85" i="2"/>
  <c r="CG85" i="2"/>
  <c r="CH85" i="2" a="1"/>
  <c r="CH85" i="2"/>
  <c r="CI85" i="2"/>
  <c r="CJ85" i="2"/>
  <c r="CK85" i="2"/>
  <c r="CL85" i="2" a="1"/>
  <c r="CL85" i="2"/>
  <c r="CM85" i="2"/>
  <c r="CN85" i="2"/>
  <c r="CO85" i="2"/>
  <c r="CP85" i="2" a="1"/>
  <c r="CP85" i="2"/>
  <c r="CQ85" i="2"/>
  <c r="CR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D86" i="2"/>
  <c r="CE86" i="2"/>
  <c r="CF86" i="2"/>
  <c r="CG86" i="2"/>
  <c r="CH86" i="2" a="1"/>
  <c r="CH86" i="2"/>
  <c r="CI86" i="2"/>
  <c r="CJ86" i="2"/>
  <c r="CK86" i="2"/>
  <c r="CL86" i="2" a="1"/>
  <c r="CL86" i="2"/>
  <c r="CM86" i="2"/>
  <c r="CN86" i="2"/>
  <c r="CO86" i="2"/>
  <c r="CP86" i="2" a="1"/>
  <c r="CP86" i="2"/>
  <c r="CQ86" i="2"/>
  <c r="CR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D87" i="2"/>
  <c r="CE87" i="2"/>
  <c r="CF87" i="2"/>
  <c r="CG87" i="2"/>
  <c r="CH87" i="2" a="1"/>
  <c r="CH87" i="2"/>
  <c r="CI87" i="2"/>
  <c r="CJ87" i="2"/>
  <c r="CK87" i="2"/>
  <c r="CL87" i="2" a="1"/>
  <c r="CL87" i="2"/>
  <c r="CM87" i="2"/>
  <c r="CN87" i="2"/>
  <c r="CO87" i="2"/>
  <c r="CP87" i="2" a="1"/>
  <c r="CP87" i="2"/>
  <c r="CQ87" i="2"/>
  <c r="CR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D88" i="2"/>
  <c r="CE88" i="2"/>
  <c r="CF88" i="2"/>
  <c r="CG88" i="2"/>
  <c r="CH88" i="2" a="1"/>
  <c r="CH88" i="2"/>
  <c r="CI88" i="2"/>
  <c r="CJ88" i="2"/>
  <c r="CK88" i="2"/>
  <c r="CL88" i="2" a="1"/>
  <c r="CL88" i="2"/>
  <c r="CM88" i="2"/>
  <c r="CN88" i="2"/>
  <c r="CO88" i="2"/>
  <c r="CP88" i="2" a="1"/>
  <c r="CP88" i="2"/>
  <c r="CQ88" i="2"/>
  <c r="CR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D89" i="2"/>
  <c r="CE89" i="2"/>
  <c r="CF89" i="2"/>
  <c r="CG89" i="2"/>
  <c r="CH89" i="2" a="1"/>
  <c r="CH89" i="2"/>
  <c r="CI89" i="2"/>
  <c r="CJ89" i="2"/>
  <c r="CK89" i="2"/>
  <c r="CL89" i="2" a="1"/>
  <c r="CL89" i="2"/>
  <c r="CM89" i="2"/>
  <c r="CN89" i="2"/>
  <c r="CO89" i="2"/>
  <c r="CP89" i="2" a="1"/>
  <c r="CP89" i="2"/>
  <c r="CQ89" i="2"/>
  <c r="CR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D90" i="2"/>
  <c r="CE90" i="2"/>
  <c r="CF90" i="2"/>
  <c r="CG90" i="2"/>
  <c r="CH90" i="2" a="1"/>
  <c r="CH90" i="2"/>
  <c r="CI90" i="2"/>
  <c r="CJ90" i="2"/>
  <c r="CK90" i="2"/>
  <c r="CL90" i="2" a="1"/>
  <c r="CL90" i="2"/>
  <c r="CM90" i="2"/>
  <c r="CN90" i="2"/>
  <c r="CO90" i="2"/>
  <c r="CP90" i="2" a="1"/>
  <c r="CP90" i="2"/>
  <c r="CQ90" i="2"/>
  <c r="CR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D91" i="2"/>
  <c r="CE91" i="2"/>
  <c r="CF91" i="2"/>
  <c r="CG91" i="2"/>
  <c r="CH91" i="2" a="1"/>
  <c r="CH91" i="2"/>
  <c r="CI91" i="2"/>
  <c r="CJ91" i="2"/>
  <c r="CK91" i="2"/>
  <c r="CL91" i="2" a="1"/>
  <c r="CL91" i="2"/>
  <c r="CM91" i="2"/>
  <c r="CN91" i="2"/>
  <c r="CO91" i="2"/>
  <c r="CP91" i="2" a="1"/>
  <c r="CP91" i="2"/>
  <c r="CQ91" i="2"/>
  <c r="CR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D92" i="2"/>
  <c r="CE92" i="2"/>
  <c r="CF92" i="2"/>
  <c r="CG92" i="2"/>
  <c r="CH92" i="2" a="1"/>
  <c r="CH92" i="2"/>
  <c r="CI92" i="2"/>
  <c r="CJ92" i="2"/>
  <c r="CK92" i="2"/>
  <c r="CL92" i="2" a="1"/>
  <c r="CL92" i="2"/>
  <c r="CM92" i="2"/>
  <c r="CN92" i="2"/>
  <c r="CO92" i="2"/>
  <c r="CP92" i="2" a="1"/>
  <c r="CP92" i="2"/>
  <c r="CQ92" i="2"/>
  <c r="CR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D93" i="2"/>
  <c r="CE93" i="2"/>
  <c r="CF93" i="2"/>
  <c r="CG93" i="2"/>
  <c r="CH93" i="2" a="1"/>
  <c r="CH93" i="2"/>
  <c r="CI93" i="2"/>
  <c r="CJ93" i="2"/>
  <c r="CK93" i="2"/>
  <c r="CL93" i="2" a="1"/>
  <c r="CL93" i="2"/>
  <c r="CM93" i="2"/>
  <c r="CN93" i="2"/>
  <c r="CO93" i="2"/>
  <c r="CP93" i="2" a="1"/>
  <c r="CP93" i="2"/>
  <c r="CQ93" i="2"/>
  <c r="CR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D94" i="2"/>
  <c r="CE94" i="2"/>
  <c r="CF94" i="2"/>
  <c r="CG94" i="2"/>
  <c r="CH94" i="2" a="1"/>
  <c r="CH94" i="2"/>
  <c r="CI94" i="2"/>
  <c r="CJ94" i="2"/>
  <c r="CK94" i="2"/>
  <c r="CL94" i="2" a="1"/>
  <c r="CL94" i="2"/>
  <c r="CM94" i="2"/>
  <c r="CN94" i="2"/>
  <c r="CO94" i="2"/>
  <c r="CP94" i="2" a="1"/>
  <c r="CP94" i="2"/>
  <c r="CQ94" i="2"/>
  <c r="CR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D95" i="2"/>
  <c r="CE95" i="2"/>
  <c r="CF95" i="2"/>
  <c r="CG95" i="2"/>
  <c r="CH95" i="2" a="1"/>
  <c r="CH95" i="2"/>
  <c r="CI95" i="2"/>
  <c r="CJ95" i="2"/>
  <c r="CK95" i="2"/>
  <c r="CL95" i="2" a="1"/>
  <c r="CL95" i="2"/>
  <c r="CM95" i="2"/>
  <c r="CN95" i="2"/>
  <c r="CO95" i="2"/>
  <c r="CP95" i="2" a="1"/>
  <c r="CP95" i="2"/>
  <c r="CQ95" i="2"/>
  <c r="CR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D96" i="2"/>
  <c r="CE96" i="2"/>
  <c r="CF96" i="2"/>
  <c r="CG96" i="2"/>
  <c r="CH96" i="2" a="1"/>
  <c r="CH96" i="2"/>
  <c r="CI96" i="2"/>
  <c r="CJ96" i="2"/>
  <c r="CK96" i="2"/>
  <c r="CL96" i="2" a="1"/>
  <c r="CL96" i="2"/>
  <c r="CM96" i="2"/>
  <c r="CN96" i="2"/>
  <c r="CO96" i="2"/>
  <c r="CP96" i="2" a="1"/>
  <c r="CP96" i="2"/>
  <c r="CQ96" i="2"/>
  <c r="CR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D97" i="2"/>
  <c r="CE97" i="2"/>
  <c r="CF97" i="2"/>
  <c r="CG97" i="2"/>
  <c r="CH97" i="2" a="1"/>
  <c r="CH97" i="2"/>
  <c r="CI97" i="2"/>
  <c r="CJ97" i="2"/>
  <c r="CK97" i="2"/>
  <c r="CL97" i="2" a="1"/>
  <c r="CL97" i="2"/>
  <c r="CM97" i="2"/>
  <c r="CN97" i="2"/>
  <c r="CO97" i="2"/>
  <c r="CP97" i="2" a="1"/>
  <c r="CP97" i="2"/>
  <c r="CQ97" i="2"/>
  <c r="CR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D98" i="2"/>
  <c r="CE98" i="2"/>
  <c r="CF98" i="2"/>
  <c r="CG98" i="2"/>
  <c r="CH98" i="2" a="1"/>
  <c r="CH98" i="2"/>
  <c r="CI98" i="2"/>
  <c r="CJ98" i="2"/>
  <c r="CK98" i="2"/>
  <c r="CL98" i="2" a="1"/>
  <c r="CL98" i="2"/>
  <c r="CM98" i="2"/>
  <c r="CN98" i="2"/>
  <c r="CO98" i="2"/>
  <c r="CP98" i="2" a="1"/>
  <c r="CP98" i="2"/>
  <c r="CQ98" i="2"/>
  <c r="CR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D99" i="2"/>
  <c r="CE99" i="2"/>
  <c r="CF99" i="2"/>
  <c r="CG99" i="2"/>
  <c r="CH99" i="2" a="1"/>
  <c r="CH99" i="2"/>
  <c r="CI99" i="2"/>
  <c r="CJ99" i="2"/>
  <c r="CK99" i="2"/>
  <c r="CL99" i="2" a="1"/>
  <c r="CL99" i="2"/>
  <c r="CM99" i="2"/>
  <c r="CN99" i="2"/>
  <c r="CO99" i="2"/>
  <c r="CP99" i="2" a="1"/>
  <c r="CP99" i="2"/>
  <c r="CQ99" i="2"/>
  <c r="CR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D100" i="2"/>
  <c r="CE100" i="2"/>
  <c r="CF100" i="2"/>
  <c r="CG100" i="2"/>
  <c r="CH100" i="2" a="1"/>
  <c r="CH100" i="2"/>
  <c r="CI100" i="2"/>
  <c r="CJ100" i="2"/>
  <c r="CK100" i="2"/>
  <c r="CL100" i="2" a="1"/>
  <c r="CL100" i="2"/>
  <c r="CM100" i="2"/>
  <c r="CN100" i="2"/>
  <c r="CO100" i="2"/>
  <c r="CP100" i="2" a="1"/>
  <c r="CP100" i="2"/>
  <c r="CQ100" i="2"/>
  <c r="CR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X75" i="2"/>
  <c r="X76" i="2"/>
  <c r="X77" i="2"/>
  <c r="X78" i="2"/>
  <c r="X79" i="2"/>
  <c r="X80" i="2"/>
  <c r="X81" i="2"/>
  <c r="X82" i="2"/>
  <c r="V71" i="14"/>
  <c r="V72" i="14"/>
  <c r="V73" i="14"/>
  <c r="B4" i="2"/>
  <c r="B5" i="2"/>
  <c r="B6" i="2"/>
  <c r="B7" i="2"/>
  <c r="B8" i="2"/>
  <c r="B9" i="2"/>
  <c r="H4" i="2"/>
  <c r="H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N75" i="2"/>
  <c r="N76" i="2"/>
  <c r="N77" i="2"/>
  <c r="N78" i="2"/>
  <c r="N79" i="2"/>
  <c r="N80" i="2"/>
  <c r="N81" i="2"/>
  <c r="N82" i="2"/>
  <c r="N83" i="2"/>
  <c r="N84" i="2"/>
  <c r="N85" i="2"/>
  <c r="Q4" i="2"/>
  <c r="Q5" i="2"/>
  <c r="Q6" i="2"/>
  <c r="Q7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W4" i="2"/>
  <c r="W5" i="2"/>
  <c r="W6" i="2"/>
  <c r="W7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E3" i="2"/>
  <c r="N3" i="2"/>
  <c r="Q3" i="2"/>
  <c r="W3" i="2"/>
  <c r="B76" i="2"/>
  <c r="B77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76" i="2"/>
  <c r="E77" i="2"/>
  <c r="DJ3" i="2"/>
  <c r="B3" i="2"/>
  <c r="H3" i="2"/>
  <c r="K3" i="2"/>
  <c r="T3" i="2"/>
  <c r="B75" i="2"/>
  <c r="E75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93" i="2"/>
  <c r="K94" i="2"/>
  <c r="K95" i="2"/>
  <c r="K96" i="2"/>
  <c r="K97" i="2"/>
  <c r="K98" i="2"/>
  <c r="K99" i="2"/>
  <c r="K100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95" i="2"/>
  <c r="T96" i="2"/>
  <c r="T97" i="2"/>
  <c r="T98" i="2"/>
  <c r="T99" i="2"/>
  <c r="T100" i="2"/>
  <c r="W94" i="2"/>
  <c r="W95" i="2"/>
  <c r="W96" i="2"/>
  <c r="W97" i="2"/>
  <c r="W98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J75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J78" i="2"/>
  <c r="DJ79" i="2"/>
  <c r="DQ79" i="2" a="1"/>
  <c r="DQ79" i="2"/>
  <c r="DR79" i="2" a="1"/>
  <c r="DR79" i="2"/>
  <c r="DJ80" i="2"/>
  <c r="DJ81" i="2"/>
  <c r="DJ82" i="2"/>
  <c r="DJ83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J87" i="2"/>
  <c r="DQ87" i="2" a="1"/>
  <c r="DQ87" i="2"/>
  <c r="DR87" i="2" a="1"/>
  <c r="DR87" i="2"/>
  <c r="DJ88" i="2"/>
  <c r="DJ89" i="2"/>
  <c r="DJ90" i="2"/>
  <c r="DJ91" i="2"/>
  <c r="DM91" i="2" a="1"/>
  <c r="DM91" i="2"/>
  <c r="DJ92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J94" i="2"/>
  <c r="DP94" i="2" a="1"/>
  <c r="DP94" i="2"/>
  <c r="DJ95" i="2"/>
  <c r="DL95" i="2" a="1"/>
  <c r="DL95" i="2"/>
  <c r="DJ96" i="2"/>
  <c r="DJ97" i="2"/>
  <c r="DJ98" i="2"/>
  <c r="DJ99" i="2"/>
  <c r="DJ100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A74" i="2"/>
  <c r="AD74" i="2"/>
  <c r="AD75" i="2"/>
  <c r="AD76" i="2"/>
  <c r="AD77" i="2"/>
  <c r="AA78" i="2"/>
  <c r="AD78" i="2"/>
  <c r="AD79" i="2"/>
  <c r="AA83" i="2"/>
  <c r="AA82" i="2"/>
  <c r="AA81" i="2"/>
  <c r="AA80" i="2"/>
  <c r="AD80" i="2"/>
  <c r="AD81" i="2"/>
  <c r="AD82" i="2"/>
  <c r="AD83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B78" i="2"/>
  <c r="AE78" i="2"/>
  <c r="AE79" i="2"/>
  <c r="AB83" i="2"/>
  <c r="AB82" i="2"/>
  <c r="AB81" i="2"/>
  <c r="AB80" i="2"/>
  <c r="AE80" i="2"/>
  <c r="AE81" i="2"/>
  <c r="AE82" i="2"/>
  <c r="AE83" i="2"/>
  <c r="AE84" i="2"/>
  <c r="AE85" i="2"/>
  <c r="AE86" i="2"/>
  <c r="AE87" i="2"/>
  <c r="I4" i="2"/>
  <c r="I5" i="2"/>
  <c r="I6" i="2"/>
  <c r="I7" i="2"/>
  <c r="I76" i="2"/>
  <c r="I77" i="2"/>
  <c r="I78" i="2"/>
  <c r="I79" i="2"/>
  <c r="I80" i="2"/>
  <c r="I81" i="2"/>
  <c r="I82" i="2"/>
  <c r="I83" i="2"/>
  <c r="I84" i="2"/>
  <c r="I85" i="2"/>
  <c r="I86" i="2"/>
  <c r="I87" i="2"/>
  <c r="F4" i="2"/>
  <c r="F5" i="2"/>
  <c r="F6" i="2"/>
  <c r="F7" i="2"/>
  <c r="F76" i="2"/>
  <c r="F77" i="2"/>
  <c r="F78" i="2"/>
  <c r="F79" i="2"/>
  <c r="F80" i="2"/>
  <c r="F81" i="2"/>
  <c r="F82" i="2"/>
  <c r="F83" i="2"/>
  <c r="F84" i="2"/>
  <c r="F85" i="2"/>
  <c r="F86" i="2"/>
  <c r="F87" i="2"/>
  <c r="S4" i="2"/>
  <c r="S5" i="2"/>
  <c r="S6" i="2"/>
  <c r="S7" i="2"/>
  <c r="S75" i="2"/>
  <c r="S76" i="2"/>
  <c r="S77" i="2"/>
  <c r="S78" i="2"/>
  <c r="S79" i="2"/>
  <c r="G4" i="2"/>
  <c r="G5" i="2"/>
  <c r="G6" i="2"/>
  <c r="G7" i="2"/>
  <c r="G75" i="2"/>
  <c r="G76" i="2"/>
  <c r="G77" i="2"/>
  <c r="G78" i="2"/>
  <c r="G79" i="2"/>
  <c r="V4" i="2"/>
  <c r="V5" i="2"/>
  <c r="V6" i="2"/>
  <c r="V7" i="2"/>
  <c r="V75" i="2"/>
  <c r="V76" i="2"/>
  <c r="V77" i="2"/>
  <c r="V78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BA96" i="2"/>
  <c r="Y4" i="2"/>
  <c r="Y5" i="2"/>
  <c r="Y6" i="2"/>
  <c r="Y7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J4" i="2"/>
  <c r="J5" i="2"/>
  <c r="J6" i="2"/>
  <c r="J7" i="2"/>
  <c r="J76" i="2"/>
  <c r="J77" i="2"/>
  <c r="J78" i="2"/>
  <c r="J79" i="2"/>
  <c r="J80" i="2"/>
  <c r="J81" i="2"/>
  <c r="J82" i="2"/>
  <c r="J83" i="2"/>
  <c r="J84" i="2"/>
  <c r="J85" i="2"/>
  <c r="J86" i="2"/>
  <c r="J87" i="2"/>
  <c r="R4" i="2"/>
  <c r="R5" i="2"/>
  <c r="R6" i="2"/>
  <c r="R7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C4" i="2"/>
  <c r="C5" i="2"/>
  <c r="C6" i="2"/>
  <c r="C7" i="2"/>
  <c r="C76" i="2"/>
  <c r="C77" i="2"/>
  <c r="C78" i="2"/>
  <c r="C79" i="2"/>
  <c r="C80" i="2"/>
  <c r="C81" i="2"/>
  <c r="C82" i="2"/>
  <c r="C83" i="2"/>
  <c r="C84" i="2"/>
  <c r="C85" i="2"/>
  <c r="C86" i="2"/>
  <c r="C87" i="2"/>
  <c r="S80" i="2"/>
  <c r="S81" i="2"/>
  <c r="S82" i="2"/>
  <c r="S83" i="2"/>
  <c r="S84" i="2"/>
  <c r="S85" i="2"/>
  <c r="S86" i="2"/>
  <c r="S87" i="2"/>
  <c r="M4" i="2"/>
  <c r="M5" i="2"/>
  <c r="M6" i="2"/>
  <c r="M7" i="2"/>
  <c r="M76" i="2"/>
  <c r="M77" i="2"/>
  <c r="M78" i="2"/>
  <c r="M79" i="2"/>
  <c r="M80" i="2"/>
  <c r="M81" i="2"/>
  <c r="M82" i="2"/>
  <c r="M83" i="2"/>
  <c r="M84" i="2"/>
  <c r="M85" i="2"/>
  <c r="M86" i="2"/>
  <c r="M87" i="2"/>
  <c r="G80" i="2"/>
  <c r="G81" i="2"/>
  <c r="G82" i="2"/>
  <c r="G83" i="2"/>
  <c r="G84" i="2"/>
  <c r="G85" i="2"/>
  <c r="G86" i="2"/>
  <c r="G87" i="2"/>
  <c r="D4" i="2"/>
  <c r="D5" i="2"/>
  <c r="D6" i="2"/>
  <c r="D7" i="2"/>
  <c r="D76" i="2"/>
  <c r="D77" i="2"/>
  <c r="D78" i="2"/>
  <c r="D79" i="2"/>
  <c r="D80" i="2"/>
  <c r="D81" i="2"/>
  <c r="D82" i="2"/>
  <c r="D83" i="2"/>
  <c r="D84" i="2"/>
  <c r="D85" i="2"/>
  <c r="D86" i="2"/>
  <c r="D87" i="2"/>
  <c r="V80" i="2"/>
  <c r="V81" i="2"/>
  <c r="V82" i="2"/>
  <c r="V83" i="2"/>
  <c r="V84" i="2"/>
  <c r="V85" i="2"/>
  <c r="V86" i="2"/>
  <c r="V87" i="2"/>
  <c r="X4" i="2"/>
  <c r="X5" i="2"/>
  <c r="X6" i="2"/>
  <c r="X7" i="2"/>
  <c r="X83" i="2"/>
  <c r="X84" i="2"/>
  <c r="X85" i="2"/>
  <c r="X86" i="2"/>
  <c r="X87" i="2"/>
  <c r="L76" i="2"/>
  <c r="L77" i="2"/>
  <c r="L78" i="2"/>
  <c r="L79" i="2"/>
  <c r="L80" i="2"/>
  <c r="L81" i="2"/>
  <c r="L82" i="2"/>
  <c r="L83" i="2"/>
  <c r="L84" i="2"/>
  <c r="L85" i="2"/>
  <c r="L86" i="2"/>
  <c r="L87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P4" i="2"/>
  <c r="P5" i="2"/>
  <c r="P6" i="2"/>
  <c r="P7" i="2"/>
  <c r="P8" i="2"/>
  <c r="P9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AP100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X88" i="2"/>
  <c r="X89" i="2"/>
  <c r="X90" i="2"/>
  <c r="X91" i="2"/>
  <c r="X92" i="2"/>
  <c r="X93" i="2"/>
  <c r="X94" i="2"/>
  <c r="AA95" i="2"/>
  <c r="AA94" i="2"/>
  <c r="AA93" i="2"/>
  <c r="AA92" i="2"/>
  <c r="AA91" i="2"/>
  <c r="AA90" i="2"/>
  <c r="AA89" i="2"/>
  <c r="AA88" i="2"/>
  <c r="AD88" i="2"/>
  <c r="AD89" i="2"/>
  <c r="AD90" i="2"/>
  <c r="AD91" i="2"/>
  <c r="AD92" i="2"/>
  <c r="AD93" i="2"/>
  <c r="AD94" i="2"/>
  <c r="AB95" i="2"/>
  <c r="AB93" i="2"/>
  <c r="AB92" i="2"/>
  <c r="AB91" i="2"/>
  <c r="AB90" i="2"/>
  <c r="AB89" i="2"/>
  <c r="AB88" i="2"/>
  <c r="AE88" i="2"/>
  <c r="AE89" i="2"/>
  <c r="AE90" i="2"/>
  <c r="AE91" i="2"/>
  <c r="AE92" i="2"/>
  <c r="AE93" i="2"/>
  <c r="AB94" i="2"/>
  <c r="AE94" i="2"/>
  <c r="AE95" i="2"/>
  <c r="AO95" i="2"/>
  <c r="AW95" i="2"/>
  <c r="I88" i="2"/>
  <c r="I89" i="2"/>
  <c r="I90" i="2"/>
  <c r="I91" i="2"/>
  <c r="I92" i="2"/>
  <c r="I93" i="2"/>
  <c r="I94" i="2"/>
  <c r="Y88" i="2"/>
  <c r="Y89" i="2"/>
  <c r="Y90" i="2"/>
  <c r="Y91" i="2"/>
  <c r="Y92" i="2"/>
  <c r="Y93" i="2"/>
  <c r="Y94" i="2"/>
  <c r="Y95" i="2"/>
  <c r="AP95" i="2"/>
  <c r="AX95" i="2"/>
  <c r="J88" i="2"/>
  <c r="J89" i="2"/>
  <c r="J90" i="2"/>
  <c r="J91" i="2"/>
  <c r="J92" i="2"/>
  <c r="J93" i="2"/>
  <c r="J94" i="2"/>
  <c r="J95" i="2"/>
  <c r="R88" i="2"/>
  <c r="R89" i="2"/>
  <c r="R90" i="2"/>
  <c r="R91" i="2"/>
  <c r="R92" i="2"/>
  <c r="R93" i="2"/>
  <c r="R94" i="2"/>
  <c r="F88" i="2"/>
  <c r="F89" i="2"/>
  <c r="F90" i="2"/>
  <c r="F91" i="2"/>
  <c r="F92" i="2"/>
  <c r="F93" i="2"/>
  <c r="F94" i="2"/>
  <c r="AD95" i="2"/>
  <c r="F95" i="2"/>
  <c r="AI95" i="2"/>
  <c r="C88" i="2"/>
  <c r="C89" i="2"/>
  <c r="C90" i="2"/>
  <c r="C91" i="2"/>
  <c r="C92" i="2"/>
  <c r="C93" i="2"/>
  <c r="C94" i="2"/>
  <c r="C95" i="2"/>
  <c r="S88" i="2"/>
  <c r="S89" i="2"/>
  <c r="S90" i="2"/>
  <c r="S91" i="2"/>
  <c r="S92" i="2"/>
  <c r="S93" i="2"/>
  <c r="S94" i="2"/>
  <c r="G88" i="2"/>
  <c r="G89" i="2"/>
  <c r="G90" i="2"/>
  <c r="G91" i="2"/>
  <c r="G92" i="2"/>
  <c r="G93" i="2"/>
  <c r="AR95" i="2"/>
  <c r="D88" i="2"/>
  <c r="D89" i="2"/>
  <c r="D90" i="2"/>
  <c r="D91" i="2"/>
  <c r="D92" i="2"/>
  <c r="D93" i="2"/>
  <c r="D94" i="2"/>
  <c r="D95" i="2"/>
  <c r="L88" i="2"/>
  <c r="L89" i="2"/>
  <c r="L90" i="2"/>
  <c r="L91" i="2"/>
  <c r="L92" i="2"/>
  <c r="L93" i="2"/>
  <c r="L94" i="2"/>
  <c r="AH95" i="2"/>
  <c r="G94" i="2"/>
  <c r="G95" i="2"/>
  <c r="AJ95" i="2"/>
  <c r="AK95" i="2"/>
  <c r="M88" i="2"/>
  <c r="M89" i="2"/>
  <c r="M90" i="2"/>
  <c r="M91" i="2"/>
  <c r="M92" i="2"/>
  <c r="M93" i="2"/>
  <c r="M94" i="2"/>
  <c r="M95" i="2"/>
  <c r="AL95" i="2"/>
  <c r="V88" i="2"/>
  <c r="V89" i="2"/>
  <c r="V90" i="2"/>
  <c r="V91" i="2"/>
  <c r="V92" i="2"/>
  <c r="V93" i="2"/>
  <c r="V94" i="2"/>
  <c r="V95" i="2"/>
  <c r="AU95" i="2"/>
  <c r="O88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96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A100" i="2"/>
  <c r="AA99" i="2"/>
  <c r="AA98" i="2"/>
  <c r="AA97" i="2"/>
  <c r="AA96" i="2"/>
  <c r="AD96" i="2"/>
  <c r="AD97" i="2"/>
  <c r="AD98" i="2"/>
  <c r="AD99" i="2"/>
  <c r="AD100" i="2"/>
  <c r="AB100" i="2"/>
  <c r="AB99" i="2"/>
  <c r="AB98" i="2"/>
  <c r="AB97" i="2"/>
  <c r="AB96" i="2"/>
  <c r="AE96" i="2"/>
  <c r="AE97" i="2"/>
  <c r="AE98" i="2"/>
  <c r="AE99" i="2"/>
  <c r="AE100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95" i="2"/>
  <c r="R96" i="2"/>
  <c r="R97" i="2"/>
  <c r="R98" i="2"/>
  <c r="R99" i="2"/>
  <c r="R100" i="2"/>
  <c r="F96" i="2"/>
  <c r="F97" i="2"/>
  <c r="F98" i="2"/>
  <c r="F99" i="2"/>
  <c r="F100" i="2"/>
  <c r="AI100" i="2"/>
  <c r="AQ100" i="2"/>
  <c r="C96" i="2"/>
  <c r="C97" i="2"/>
  <c r="C98" i="2"/>
  <c r="C99" i="2"/>
  <c r="C100" i="2"/>
  <c r="S95" i="2"/>
  <c r="S96" i="2"/>
  <c r="S97" i="2"/>
  <c r="S98" i="2"/>
  <c r="S99" i="2"/>
  <c r="S100" i="2"/>
  <c r="AR100" i="2"/>
  <c r="BA100" i="2"/>
  <c r="BK100" i="2"/>
  <c r="D96" i="2"/>
  <c r="D97" i="2"/>
  <c r="D98" i="2"/>
  <c r="D99" i="2"/>
  <c r="D100" i="2"/>
  <c r="L95" i="2"/>
  <c r="L96" i="2"/>
  <c r="L97" i="2"/>
  <c r="L98" i="2"/>
  <c r="L99" i="2"/>
  <c r="L100" i="2"/>
  <c r="G96" i="2"/>
  <c r="G97" i="2"/>
  <c r="G98" i="2"/>
  <c r="G99" i="2"/>
  <c r="G100" i="2"/>
  <c r="AJ100" i="2"/>
  <c r="AK100" i="2"/>
  <c r="AS100" i="2"/>
  <c r="V96" i="2"/>
  <c r="V97" i="2"/>
  <c r="V98" i="2"/>
  <c r="V99" i="2"/>
  <c r="V100" i="2"/>
  <c r="AM100" i="2"/>
  <c r="AU100" i="2"/>
  <c r="O95" i="2"/>
  <c r="O96" i="2"/>
  <c r="O97" i="2"/>
  <c r="O98" i="2"/>
  <c r="O99" i="2"/>
  <c r="O100" i="2"/>
  <c r="AF100" i="2"/>
  <c r="AV100" i="2"/>
  <c r="I95" i="2"/>
  <c r="I96" i="2"/>
  <c r="I97" i="2"/>
  <c r="I98" i="2"/>
  <c r="I99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V91" i="2"/>
  <c r="AQ91" i="2"/>
  <c r="AL83" i="2"/>
  <c r="AW83" i="2"/>
  <c r="AH83" i="2"/>
  <c r="AI83" i="2"/>
  <c r="AJ83" i="2"/>
  <c r="AK83" i="2"/>
  <c r="AH75" i="2"/>
  <c r="F75" i="2"/>
  <c r="AI75" i="2"/>
  <c r="AB75" i="2"/>
  <c r="AE75" i="2"/>
  <c r="AJ75" i="2"/>
  <c r="AK75" i="2"/>
  <c r="E74" i="2"/>
  <c r="AH74" i="2"/>
  <c r="F74" i="2"/>
  <c r="AI74" i="2"/>
  <c r="AB74" i="2"/>
  <c r="AE74" i="2"/>
  <c r="G74" i="2"/>
  <c r="AJ74" i="2"/>
  <c r="AK74" i="2"/>
  <c r="X95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DO99" i="2" a="1"/>
  <c r="DO99" i="2"/>
  <c r="AM95" i="2"/>
  <c r="AT95" i="2"/>
  <c r="AS95" i="2"/>
  <c r="BA95" i="2"/>
  <c r="AQ95" i="2"/>
  <c r="AG95" i="2"/>
  <c r="P3" i="2"/>
  <c r="F3" i="2"/>
  <c r="R3" i="2"/>
  <c r="DK95" i="2" a="1"/>
  <c r="DK95" i="2"/>
  <c r="Y3" i="2"/>
  <c r="U3" i="2"/>
  <c r="D3" i="2"/>
  <c r="DR95" i="2" a="1"/>
  <c r="DR95" i="2"/>
  <c r="AX3" i="2"/>
  <c r="S3" i="2"/>
  <c r="DP95" i="2" a="1"/>
  <c r="DP95" i="2"/>
  <c r="DQ100" i="2" a="1"/>
  <c r="DQ100" i="2"/>
  <c r="AO100" i="2"/>
  <c r="J96" i="2"/>
  <c r="J97" i="2"/>
  <c r="J98" i="2"/>
  <c r="J99" i="2"/>
  <c r="J100" i="2"/>
  <c r="AN100" i="2"/>
  <c r="AX100" i="2"/>
  <c r="AW100" i="2"/>
  <c r="M3" i="2"/>
  <c r="X3" i="2"/>
  <c r="AV95" i="2"/>
  <c r="DQ95" i="2" a="1"/>
  <c r="DQ95" i="2"/>
  <c r="BE100" i="2"/>
  <c r="BI86" i="2"/>
  <c r="DN95" i="2" a="1"/>
  <c r="DN95" i="2"/>
  <c r="DL93" i="2" a="1"/>
  <c r="DL93" i="2"/>
  <c r="DK86" i="2" a="1"/>
  <c r="DK86" i="2"/>
  <c r="DR84" i="2" a="1"/>
  <c r="DR84" i="2"/>
  <c r="DP78" i="2" a="1"/>
  <c r="DP78" i="2"/>
  <c r="DM76" i="2" a="1"/>
  <c r="DM76" i="2"/>
  <c r="DP87" i="2" a="1"/>
  <c r="DP87" i="2"/>
  <c r="DM79" i="2" a="1"/>
  <c r="DM79" i="2"/>
  <c r="DO87" i="2" a="1"/>
  <c r="DO87" i="2"/>
  <c r="DL79" i="2" a="1"/>
  <c r="DL79" i="2"/>
  <c r="DL87" i="2" a="1"/>
  <c r="DL87" i="2"/>
  <c r="DO95" i="2" a="1"/>
  <c r="DO95" i="2"/>
  <c r="DK83" i="2" a="1"/>
  <c r="DK83" i="2"/>
  <c r="AB51" i="2"/>
  <c r="AB43" i="2"/>
  <c r="AA35" i="2"/>
  <c r="AA27" i="2"/>
  <c r="AA19" i="2"/>
  <c r="AV75" i="2"/>
  <c r="AR83" i="2"/>
  <c r="AO83" i="2"/>
  <c r="AT91" i="2"/>
  <c r="AI91" i="2"/>
  <c r="AN91" i="2"/>
  <c r="AT99" i="2"/>
  <c r="AR99" i="2"/>
  <c r="AG99" i="2"/>
  <c r="AB27" i="2"/>
  <c r="DL91" i="2" a="1"/>
  <c r="DL91" i="2"/>
  <c r="DM75" i="2" a="1"/>
  <c r="DM75" i="2"/>
  <c r="W74" i="2"/>
  <c r="AA60" i="2"/>
  <c r="AA26" i="2"/>
  <c r="DP99" i="2" a="1"/>
  <c r="DP99" i="2"/>
  <c r="BA75" i="2"/>
  <c r="BK75" i="2"/>
  <c r="AN75" i="2"/>
  <c r="AG83" i="2"/>
  <c r="AL91" i="2"/>
  <c r="AX91" i="2"/>
  <c r="AF91" i="2"/>
  <c r="AL99" i="2"/>
  <c r="AJ99" i="2"/>
  <c r="AX99" i="2"/>
  <c r="AB67" i="2"/>
  <c r="DK91" i="2" a="1"/>
  <c r="DK91" i="2"/>
  <c r="DK75" i="2" a="1"/>
  <c r="DK75" i="2"/>
  <c r="DM99" i="2" a="1"/>
  <c r="DM99" i="2"/>
  <c r="DQ99" i="2" a="1"/>
  <c r="DQ99" i="2"/>
  <c r="AF75" i="2"/>
  <c r="BA83" i="2"/>
  <c r="BG83" i="2"/>
  <c r="AV83" i="2"/>
  <c r="AS91" i="2"/>
  <c r="AP91" i="2"/>
  <c r="AU91" i="2"/>
  <c r="AP99" i="2"/>
  <c r="L75" i="2"/>
  <c r="C75" i="2"/>
  <c r="AW75" i="2"/>
  <c r="AU75" i="2"/>
  <c r="AQ83" i="2"/>
  <c r="AN83" i="2"/>
  <c r="AH91" i="2"/>
  <c r="AJ91" i="2"/>
  <c r="AK91" i="2"/>
  <c r="AM91" i="2"/>
  <c r="AH99" i="2"/>
  <c r="AV99" i="2"/>
  <c r="AB19" i="2"/>
  <c r="AA51" i="2"/>
  <c r="DR91" i="2" a="1"/>
  <c r="DR91" i="2"/>
  <c r="DN87" i="2" a="1"/>
  <c r="DN87" i="2"/>
  <c r="DP79" i="2" a="1"/>
  <c r="DP79" i="2"/>
  <c r="DN99" i="2" a="1"/>
  <c r="DN99" i="2"/>
  <c r="AR75" i="2"/>
  <c r="AG75" i="2"/>
  <c r="AM75" i="2"/>
  <c r="AF83" i="2"/>
  <c r="AR91" i="2"/>
  <c r="AW91" i="2"/>
  <c r="AM99" i="2"/>
  <c r="AS99" i="2"/>
  <c r="BA99" i="2"/>
  <c r="AN99" i="2"/>
  <c r="AB59" i="2"/>
  <c r="AA67" i="2"/>
  <c r="DQ91" i="2" a="1"/>
  <c r="DQ91" i="2"/>
  <c r="DQ86" i="2" a="1"/>
  <c r="DQ86" i="2"/>
  <c r="AS75" i="2"/>
  <c r="DK99" i="2" a="1"/>
  <c r="DK99" i="2"/>
  <c r="AQ75" i="2"/>
  <c r="AX75" i="2"/>
  <c r="AT75" i="2"/>
  <c r="AX83" i="2"/>
  <c r="AM83" i="2"/>
  <c r="AO91" i="2"/>
  <c r="AI99" i="2"/>
  <c r="AK99" i="2"/>
  <c r="AQ99" i="2"/>
  <c r="AF99" i="2"/>
  <c r="D75" i="2"/>
  <c r="M75" i="2"/>
  <c r="AB35" i="2"/>
  <c r="AA43" i="2"/>
  <c r="DO91" i="2" a="1"/>
  <c r="DO91" i="2"/>
  <c r="DR75" i="2" a="1"/>
  <c r="DR75" i="2"/>
  <c r="AO75" i="2"/>
  <c r="AP75" i="2"/>
  <c r="AL75" i="2"/>
  <c r="AT83" i="2"/>
  <c r="BA91" i="2"/>
  <c r="AG91" i="2"/>
  <c r="J75" i="2"/>
  <c r="I75" i="2"/>
  <c r="DN91" i="2" a="1"/>
  <c r="DN91" i="2"/>
  <c r="DN79" i="2" a="1"/>
  <c r="DN79" i="2"/>
  <c r="DL77" i="2" a="1"/>
  <c r="DL77" i="2"/>
  <c r="DQ75" i="2" a="1"/>
  <c r="DQ75" i="2"/>
  <c r="DO84" i="2" a="1"/>
  <c r="DO8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Q74" i="2"/>
  <c r="N74" i="2"/>
  <c r="AS90" i="2"/>
  <c r="AU98" i="2"/>
  <c r="AP90" i="2"/>
  <c r="DR82" i="2" a="1"/>
  <c r="DR82" i="2"/>
  <c r="DR98" i="2" a="1"/>
  <c r="DR98" i="2"/>
  <c r="AU90" i="2"/>
  <c r="AF98" i="2"/>
  <c r="K74" i="2"/>
  <c r="AQ74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T74" i="2"/>
  <c r="DK74" i="2" a="1"/>
  <c r="DK74" i="2"/>
  <c r="T4" i="2"/>
  <c r="T5" i="2"/>
  <c r="T6" i="2"/>
  <c r="T7" i="2"/>
  <c r="AX98" i="2"/>
  <c r="DQ98" i="2" a="1"/>
  <c r="DQ98" i="2"/>
  <c r="AM98" i="2"/>
  <c r="DN98" i="2" a="1"/>
  <c r="DN98" i="2"/>
  <c r="AN74" i="2"/>
  <c r="AO74" i="2"/>
  <c r="AW82" i="2"/>
  <c r="AT82" i="2"/>
  <c r="AH90" i="2"/>
  <c r="AI90" i="2"/>
  <c r="AJ90" i="2"/>
  <c r="AK90" i="2"/>
  <c r="AM90" i="2"/>
  <c r="P74" i="2"/>
  <c r="D74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L74" i="2"/>
  <c r="R74" i="2"/>
  <c r="DO82" i="2" a="1"/>
  <c r="DO82" i="2"/>
  <c r="AR98" i="2"/>
  <c r="AU74" i="2"/>
  <c r="AG82" i="2"/>
  <c r="AS82" i="2"/>
  <c r="AR90" i="2"/>
  <c r="AO90" i="2"/>
  <c r="AL90" i="2"/>
  <c r="AB26" i="2"/>
  <c r="DR90" i="2" a="1"/>
  <c r="DR90" i="2"/>
  <c r="DN82" i="2" a="1"/>
  <c r="DN82" i="2"/>
  <c r="DR74" i="2" a="1"/>
  <c r="DR74" i="2"/>
  <c r="AF74" i="2"/>
  <c r="DM98" i="2" a="1"/>
  <c r="DM98" i="2"/>
  <c r="AP98" i="2"/>
  <c r="AV74" i="2"/>
  <c r="AM74" i="2"/>
  <c r="BA82" i="2"/>
  <c r="BO82" i="2"/>
  <c r="AV82" i="2"/>
  <c r="AH82" i="2"/>
  <c r="AI82" i="2"/>
  <c r="AJ82" i="2"/>
  <c r="AK82" i="2"/>
  <c r="AG90" i="2"/>
  <c r="U74" i="2"/>
  <c r="DP90" i="2" a="1"/>
  <c r="DP90" i="2"/>
  <c r="DM82" i="2" a="1"/>
  <c r="DM82" i="2"/>
  <c r="DQ74" i="2" a="1"/>
  <c r="DQ74" i="2"/>
  <c r="AH98" i="2"/>
  <c r="AI98" i="2"/>
  <c r="AJ98" i="2"/>
  <c r="AK98" i="2"/>
  <c r="BE90" i="2"/>
  <c r="AW98" i="2"/>
  <c r="AR74" i="2"/>
  <c r="AT74" i="2"/>
  <c r="AR82" i="2"/>
  <c r="AN82" i="2"/>
  <c r="AQ90" i="2"/>
  <c r="AV90" i="2"/>
  <c r="AQ98" i="2"/>
  <c r="V74" i="2"/>
  <c r="DO90" i="2" a="1"/>
  <c r="DO90" i="2"/>
  <c r="DL82" i="2" a="1"/>
  <c r="DL82" i="2"/>
  <c r="DP74" i="2" a="1"/>
  <c r="DP74" i="2"/>
  <c r="AT98" i="2"/>
  <c r="AX74" i="2"/>
  <c r="AL74" i="2"/>
  <c r="AQ82" i="2"/>
  <c r="AF82" i="2"/>
  <c r="AN90" i="2"/>
  <c r="O74" i="2"/>
  <c r="X74" i="2"/>
  <c r="M74" i="2"/>
  <c r="C74" i="2"/>
  <c r="J74" i="2"/>
  <c r="DN90" i="2" a="1"/>
  <c r="DN90" i="2"/>
  <c r="DK82" i="2" a="1"/>
  <c r="DK82" i="2"/>
  <c r="DO74" i="2" a="1"/>
  <c r="DO74" i="2"/>
  <c r="AO98" i="2"/>
  <c r="AV98" i="2"/>
  <c r="AN98" i="2"/>
  <c r="DO98" i="2" a="1"/>
  <c r="DO98" i="2"/>
  <c r="BA98" i="2"/>
  <c r="BK98" i="2"/>
  <c r="DK98" i="2" a="1"/>
  <c r="DK98" i="2"/>
  <c r="AG98" i="2"/>
  <c r="AL98" i="2"/>
  <c r="DL98" i="2" a="1"/>
  <c r="DL98" i="2"/>
  <c r="AP74" i="2"/>
  <c r="AS74" i="2"/>
  <c r="AX82" i="2"/>
  <c r="AU82" i="2"/>
  <c r="AX90" i="2"/>
  <c r="AF90" i="2"/>
  <c r="I74" i="2"/>
  <c r="DM90" i="2" a="1"/>
  <c r="DM90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BE99" i="2"/>
  <c r="AT81" i="2"/>
  <c r="DN81" i="2" a="1"/>
  <c r="DN81" i="2"/>
  <c r="BK99" i="2"/>
  <c r="AR81" i="2"/>
  <c r="AG89" i="2"/>
  <c r="AH89" i="2"/>
  <c r="AH81" i="2"/>
  <c r="AI81" i="2"/>
  <c r="AJ81" i="2"/>
  <c r="AK81" i="2"/>
  <c r="Z35" i="2"/>
  <c r="AX36" i="2"/>
  <c r="BI99" i="2"/>
  <c r="BM99" i="2"/>
  <c r="AO97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AX88" i="2"/>
  <c r="BA76" i="2"/>
  <c r="BK76" i="2"/>
  <c r="BE83" i="2"/>
  <c r="AR80" i="2"/>
  <c r="AO96" i="2"/>
  <c r="AA48" i="2"/>
  <c r="BG86" i="2"/>
  <c r="BG99" i="2"/>
  <c r="AW80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F96" i="2"/>
  <c r="AJ96" i="2"/>
  <c r="AJ80" i="2"/>
  <c r="AO80" i="2"/>
  <c r="AG96" i="2"/>
  <c r="AQ96" i="2"/>
  <c r="AA10" i="2"/>
  <c r="AU80" i="2"/>
  <c r="BA80" i="2"/>
  <c r="BK80" i="2"/>
  <c r="AG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AM80" i="2"/>
  <c r="AQ80" i="2"/>
  <c r="AV80" i="2"/>
  <c r="AN88" i="2"/>
  <c r="AM88" i="2"/>
  <c r="AH88" i="2"/>
  <c r="AI88" i="2"/>
  <c r="AJ88" i="2"/>
  <c r="AK88" i="2"/>
  <c r="AG88" i="2"/>
  <c r="AV96" i="2"/>
  <c r="AS96" i="2"/>
  <c r="AP96" i="2"/>
  <c r="DP96" i="2" a="1"/>
  <c r="DP96" i="2"/>
  <c r="DN88" i="2" a="1"/>
  <c r="DN88" i="2"/>
  <c r="DR80" i="2" a="1"/>
  <c r="DR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AT80" i="2"/>
  <c r="AI80" i="2"/>
  <c r="AN80" i="2"/>
  <c r="AR88" i="2"/>
  <c r="AL88" i="2"/>
  <c r="AH96" i="2"/>
  <c r="AI96" i="2"/>
  <c r="AK96" i="2"/>
  <c r="AA33" i="2"/>
  <c r="AA54" i="2"/>
  <c r="DO96" i="2" a="1"/>
  <c r="DO96" i="2"/>
  <c r="DQ80" i="2" a="1"/>
  <c r="DQ80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U96" i="2"/>
  <c r="AB48" i="2"/>
  <c r="AA25" i="2"/>
  <c r="DP80" i="2" a="1"/>
  <c r="DP80" i="2"/>
  <c r="AR96" i="2"/>
  <c r="BQ86" i="2"/>
  <c r="BK86" i="2"/>
  <c r="DQ96" i="2" a="1"/>
  <c r="DQ96" i="2"/>
  <c r="AX96" i="2"/>
  <c r="AS80" i="2"/>
  <c r="AP80" i="2"/>
  <c r="AF88" i="2"/>
  <c r="AQ88" i="2"/>
  <c r="AM96" i="2"/>
  <c r="AB10" i="2"/>
  <c r="DM96" i="2" a="1"/>
  <c r="DM96" i="2"/>
  <c r="DO80" i="2" a="1"/>
  <c r="DO80" i="2"/>
  <c r="AH80" i="2"/>
  <c r="AK80" i="2"/>
  <c r="AB40" i="2"/>
  <c r="AA17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AQ81" i="2"/>
  <c r="AX81" i="2"/>
  <c r="AU89" i="2"/>
  <c r="AV89" i="2"/>
  <c r="AH9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AW81" i="2"/>
  <c r="AM81" i="2"/>
  <c r="AX89" i="2"/>
  <c r="AQ89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I97" i="2"/>
  <c r="AJ97" i="2"/>
  <c r="AK97" i="2"/>
  <c r="AQ97" i="2"/>
  <c r="AF22" i="2"/>
  <c r="AL81" i="2"/>
  <c r="AP81" i="2"/>
  <c r="AM89" i="2"/>
  <c r="AN89" i="2"/>
  <c r="AN9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B22" i="2"/>
  <c r="AB69" i="2"/>
  <c r="AA42" i="2"/>
  <c r="AA61" i="2"/>
  <c r="DK89" i="2" a="1"/>
  <c r="DK89" i="2"/>
  <c r="DK81" i="2" a="1"/>
  <c r="DK81" i="2"/>
  <c r="DN97" i="2" a="1"/>
  <c r="DN97" i="2"/>
  <c r="AT97" i="2"/>
  <c r="AG97" i="2"/>
  <c r="DL97" i="2" a="1"/>
  <c r="DL97" i="2"/>
  <c r="AO81" i="2"/>
  <c r="AS81" i="2"/>
  <c r="AS89" i="2"/>
  <c r="AT89" i="2"/>
  <c r="AX9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AL89" i="2"/>
  <c r="AA53" i="2"/>
  <c r="BA89" i="2"/>
  <c r="BM89" i="2"/>
  <c r="DR97" i="2" a="1"/>
  <c r="DR97" i="2"/>
  <c r="DR89" i="2" a="1"/>
  <c r="DR89" i="2"/>
  <c r="DR81" i="2" a="1"/>
  <c r="DR81" i="2"/>
  <c r="DO97" i="2" a="1"/>
  <c r="DO97" i="2"/>
  <c r="AU97" i="2"/>
  <c r="BA81" i="2"/>
  <c r="BI81" i="2"/>
  <c r="AW89" i="2"/>
  <c r="AP89" i="2"/>
  <c r="BA97" i="2"/>
  <c r="BI9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AI89" i="2"/>
  <c r="AB42" i="2"/>
  <c r="AB61" i="2"/>
  <c r="AA8" i="2"/>
  <c r="AA73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AL97" i="2"/>
  <c r="Z73" i="2"/>
  <c r="AF73" i="2"/>
  <c r="AN81" i="2"/>
  <c r="AG81" i="2"/>
  <c r="AR89" i="2"/>
  <c r="AJ89" i="2"/>
  <c r="AK89" i="2"/>
  <c r="AR9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AM97" i="2"/>
  <c r="DQ97" i="2" a="1"/>
  <c r="DQ97" i="2"/>
  <c r="DM97" i="2" a="1"/>
  <c r="DM97" i="2"/>
  <c r="AP97" i="2"/>
  <c r="AF81" i="2"/>
  <c r="AU81" i="2"/>
  <c r="AO89" i="2"/>
  <c r="AS97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AO88" i="2"/>
  <c r="AV88" i="2"/>
  <c r="DP88" i="2" a="1"/>
  <c r="DP88" i="2"/>
  <c r="AW88" i="2"/>
  <c r="DQ88" i="2" a="1"/>
  <c r="DQ88" i="2"/>
  <c r="DR88" i="2" a="1"/>
  <c r="DR88" i="2"/>
  <c r="DK88" i="2" a="1"/>
  <c r="DK88" i="2"/>
  <c r="DL88" i="2" a="1"/>
  <c r="DL88" i="2"/>
  <c r="BA88" i="2"/>
  <c r="BE88" i="2"/>
  <c r="AT88" i="2"/>
  <c r="AU88" i="2"/>
  <c r="DM88" i="2" a="1"/>
  <c r="DM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T94" i="2"/>
  <c r="AW94" i="2"/>
  <c r="AR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R78" i="2"/>
  <c r="AU78" i="2"/>
  <c r="AX78" i="2"/>
  <c r="DR78" i="2" a="1"/>
  <c r="DR78" i="2"/>
  <c r="DK78" i="2" a="1"/>
  <c r="DK78" i="2"/>
  <c r="DL78" i="2" a="1"/>
  <c r="DL78" i="2"/>
  <c r="DM78" i="2" a="1"/>
  <c r="DM78" i="2"/>
  <c r="DN78" i="2" a="1"/>
  <c r="DN78" i="2"/>
  <c r="DO78" i="2" a="1"/>
  <c r="DO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AO99" i="2"/>
  <c r="AU99" i="2"/>
  <c r="DR99" i="2" a="1"/>
  <c r="DR99" i="2"/>
  <c r="DL83" i="2" a="1"/>
  <c r="DL83" i="2"/>
  <c r="AU83" i="2"/>
  <c r="AP83" i="2"/>
  <c r="AS83" i="2"/>
  <c r="DM83" i="2" a="1"/>
  <c r="DM83" i="2"/>
  <c r="DN83" i="2" a="1"/>
  <c r="DN83" i="2"/>
  <c r="DO83" i="2" a="1"/>
  <c r="DO83" i="2"/>
  <c r="DP83" i="2" a="1"/>
  <c r="DP83" i="2"/>
  <c r="DQ83" i="2" a="1"/>
  <c r="DQ83" i="2"/>
  <c r="DR83" i="2" a="1"/>
  <c r="DR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<sst xmlns="http://schemas.openxmlformats.org/spreadsheetml/2006/main" count="401" uniqueCount="215">
  <si>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</si>
  <si>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</si>
  <si>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</si>
  <si>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</si>
  <si>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</si>
  <si>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</si>
  <si>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</si>
  <si>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</si>
  <si>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</si>
  <si>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</si>
  <si>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</si>
  <si>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</si>
  <si>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</si>
  <si>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</si>
  <si>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</si>
  <si>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</si>
  <si>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</si>
  <si>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</si>
  <si>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</si>
  <si>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</si>
  <si>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</si>
  <si>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</si>
  <si>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</si>
  <si>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</si>
  <si>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</si>
  <si>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</si>
  <si>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</si>
  <si>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</si>
  <si>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</si>
  <si>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</si>
  <si>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</si>
  <si>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</si>
  <si>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</si>
  <si>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</si>
  <si>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</si>
  <si>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</si>
  <si>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</si>
  <si>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</si>
  <si>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</si>
  <si>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</si>
  <si>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</si>
  <si>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</si>
  <si>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</si>
  <si>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</si>
  <si>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</si>
  <si>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</si>
  <si>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</si>
  <si>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</si>
  <si>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</si>
  <si>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</si>
  <si>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</si>
  <si>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</si>
  <si>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</si>
  <si>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</si>
  <si>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</si>
  <si>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</si>
  <si>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</si>
  <si>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</si>
  <si>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</si>
  <si>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</si>
  <si>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</si>
  <si>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</si>
  <si>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</si>
  <si>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</si>
  <si>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</si>
  <si>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</si>
  <si>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</si>
  <si>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</si>
  <si>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</si>
  <si>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</si>
  <si>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</si>
  <si>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</si>
  <si>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</si>
  <si>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</si>
  <si>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</si>
  <si>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</si>
  <si>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</si>
  <si>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</si>
  <si>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</si>
  <si>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</si>
  <si>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</si>
  <si>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</si>
  <si>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</si>
  <si>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</si>
  <si>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</si>
  <si>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</si>
  <si>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</si>
  <si>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</si>
  <si>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</si>
  <si>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</si>
  <si>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</si>
  <si>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</si>
  <si>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</si>
  <si>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</si>
  <si>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</si>
  <si>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</si>
  <si>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</si>
  <si>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</si>
  <si>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</si>
  <si>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</si>
  <si>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</si>
  <si>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</si>
  <si>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</si>
  <si>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</si>
  <si>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</si>
  <si>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</si>
  <si>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</si>
  <si>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</si>
  <si>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</si>
  <si>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</si>
  <si>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</si>
  <si>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</si>
  <si>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</si>
  <si>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</si>
  <si>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</si>
  <si>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</si>
  <si>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</si>
  <si>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</si>
  <si>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</si>
  <si>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</si>
  <si>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</si>
  <si>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</si>
  <si>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</si>
  <si>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</si>
  <si>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</si>
  <si>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</si>
  <si>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</si>
  <si>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</si>
  <si>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</si>
  <si>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</si>
  <si>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</si>
  <si>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</si>
  <si>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</si>
  <si>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</si>
  <si>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</si>
  <si>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</si>
  <si>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</si>
  <si>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</si>
  <si>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</si>
  <si>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</si>
  <si>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</si>
  <si>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</si>
  <si>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</si>
  <si>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</si>
  <si>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</si>
  <si>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</si>
  <si>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</si>
  <si>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</si>
  <si>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</si>
  <si>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</si>
  <si>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</si>
  <si>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</si>
  <si>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</si>
  <si>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</si>
  <si>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</si>
  <si>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</si>
  <si>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</si>
  <si>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</si>
  <si>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</si>
  <si>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</si>
  <si>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</si>
  <si>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</si>
  <si>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</si>
  <si>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</si>
  <si>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</si>
  <si>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</si>
  <si>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</si>
  <si>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</si>
  <si>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</si>
  <si>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</si>
  <si>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</si>
  <si>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</si>
  <si>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</si>
  <si>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</si>
  <si>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</si>
  <si>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</si>
  <si>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</si>
  <si>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</si>
  <si>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</si>
  <si>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</si>
  <si>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</si>
  <si>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</si>
  <si>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</si>
  <si>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</si>
  <si>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</si>
  <si>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</si>
  <si>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</si>
  <si>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</si>
  <si>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</si>
  <si>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</si>
  <si>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</si>
  <si>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</si>
  <si>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</si>
  <si>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</si>
  <si>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</si>
  <si>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</si>
  <si>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</si>
  <si>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</si>
  <si>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</si>
  <si>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</si>
  <si>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</si>
  <si>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</si>
  <si>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</si>
  <si>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</si>
  <si>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</si>
  <si>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</si>
  <si>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</si>
  <si>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</si>
  <si>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</si>
  <si>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</si>
  <si>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</si>
  <si>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</si>
  <si>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</si>
  <si>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*</t>
  </si>
  <si>
    <t>Update for 10/4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</si>
</sst>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5.2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148</c:v>
                </c:pt>
                <c:pt idx="50">
                  <c:v>170</c:v>
                </c:pt>
                <c:pt idx="51">
                  <c:v>194</c:v>
                </c:pt>
                <c:pt idx="52">
                  <c:v>222</c:v>
                </c:pt>
                <c:pt idx="53">
                  <c:v>254</c:v>
                </c:pt>
                <c:pt idx="54">
                  <c:v>290</c:v>
                </c:pt>
                <c:pt idx="55">
                  <c:v>330</c:v>
                </c:pt>
                <c:pt idx="56">
                  <c:v>378</c:v>
                </c:pt>
                <c:pt idx="57">
                  <c:v>432</c:v>
                </c:pt>
                <c:pt idx="58">
                  <c:v>494</c:v>
                </c:pt>
                <c:pt idx="59">
                  <c:v>564</c:v>
                </c:pt>
                <c:pt idx="60">
                  <c:v>644</c:v>
                </c:pt>
                <c:pt idx="61">
                  <c:v>736</c:v>
                </c:pt>
                <c:pt idx="62">
                  <c:v>842</c:v>
                </c:pt>
                <c:pt idx="63">
                  <c:v>962</c:v>
                </c:pt>
                <c:pt idx="64">
                  <c:v>1098</c:v>
                </c:pt>
                <c:pt idx="65">
                  <c:v>1256</c:v>
                </c:pt>
                <c:pt idx="66">
                  <c:v>1434</c:v>
                </c:pt>
                <c:pt idx="67">
                  <c:v>1640</c:v>
                </c:pt>
                <c:pt idx="68">
                  <c:v>1872</c:v>
                </c:pt>
                <c:pt idx="69">
                  <c:v>2140</c:v>
                </c:pt>
                <c:pt idx="70">
                  <c:v>2446</c:v>
                </c:pt>
                <c:pt idx="71">
                  <c:v>2794</c:v>
                </c:pt>
                <c:pt idx="72">
                  <c:v>3192</c:v>
                </c:pt>
                <c:pt idx="73">
                  <c:v>3646</c:v>
                </c:pt>
                <c:pt idx="74">
                  <c:v>4166</c:v>
                </c:pt>
                <c:pt idx="75">
                  <c:v>4760</c:v>
                </c:pt>
                <c:pt idx="76">
                  <c:v>5438</c:v>
                </c:pt>
                <c:pt idx="77">
                  <c:v>6214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309</c:v>
                </c:pt>
                <c:pt idx="48">
                  <c:v>506</c:v>
                </c:pt>
                <c:pt idx="49">
                  <c:v>703</c:v>
                </c:pt>
                <c:pt idx="50">
                  <c:v>900</c:v>
                </c:pt>
                <c:pt idx="51">
                  <c:v>1097</c:v>
                </c:pt>
                <c:pt idx="52">
                  <c:v>1294</c:v>
                </c:pt>
                <c:pt idx="53">
                  <c:v>1490</c:v>
                </c:pt>
                <c:pt idx="54">
                  <c:v>1687</c:v>
                </c:pt>
                <c:pt idx="55">
                  <c:v>1884</c:v>
                </c:pt>
                <c:pt idx="56">
                  <c:v>2081</c:v>
                </c:pt>
                <c:pt idx="57">
                  <c:v>2278</c:v>
                </c:pt>
                <c:pt idx="58">
                  <c:v>2475</c:v>
                </c:pt>
                <c:pt idx="59">
                  <c:v>2671</c:v>
                </c:pt>
                <c:pt idx="60">
                  <c:v>2868</c:v>
                </c:pt>
                <c:pt idx="61">
                  <c:v>3065</c:v>
                </c:pt>
                <c:pt idx="62">
                  <c:v>3262</c:v>
                </c:pt>
                <c:pt idx="63">
                  <c:v>3459</c:v>
                </c:pt>
                <c:pt idx="64">
                  <c:v>3656</c:v>
                </c:pt>
                <c:pt idx="65">
                  <c:v>3852</c:v>
                </c:pt>
                <c:pt idx="66">
                  <c:v>4049</c:v>
                </c:pt>
                <c:pt idx="67">
                  <c:v>4246</c:v>
                </c:pt>
                <c:pt idx="68">
                  <c:v>4443</c:v>
                </c:pt>
                <c:pt idx="69">
                  <c:v>4640</c:v>
                </c:pt>
                <c:pt idx="70">
                  <c:v>4837</c:v>
                </c:pt>
                <c:pt idx="71">
                  <c:v>5033</c:v>
                </c:pt>
                <c:pt idx="72">
                  <c:v>5230</c:v>
                </c:pt>
                <c:pt idx="73">
                  <c:v>5427</c:v>
                </c:pt>
                <c:pt idx="74">
                  <c:v>5624</c:v>
                </c:pt>
                <c:pt idx="75">
                  <c:v>5821</c:v>
                </c:pt>
                <c:pt idx="76">
                  <c:v>6018</c:v>
                </c:pt>
                <c:pt idx="77">
                  <c:v>6215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5.2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148</c:v>
                </c:pt>
                <c:pt idx="50">
                  <c:v>170</c:v>
                </c:pt>
                <c:pt idx="51">
                  <c:v>194</c:v>
                </c:pt>
                <c:pt idx="52">
                  <c:v>222</c:v>
                </c:pt>
                <c:pt idx="53">
                  <c:v>254</c:v>
                </c:pt>
                <c:pt idx="54">
                  <c:v>290</c:v>
                </c:pt>
                <c:pt idx="55">
                  <c:v>330</c:v>
                </c:pt>
                <c:pt idx="56">
                  <c:v>378</c:v>
                </c:pt>
                <c:pt idx="57">
                  <c:v>432</c:v>
                </c:pt>
                <c:pt idx="58">
                  <c:v>494</c:v>
                </c:pt>
                <c:pt idx="59">
                  <c:v>564</c:v>
                </c:pt>
                <c:pt idx="60">
                  <c:v>644</c:v>
                </c:pt>
                <c:pt idx="61">
                  <c:v>736</c:v>
                </c:pt>
                <c:pt idx="62">
                  <c:v>842</c:v>
                </c:pt>
                <c:pt idx="63">
                  <c:v>962</c:v>
                </c:pt>
                <c:pt idx="64">
                  <c:v>1098</c:v>
                </c:pt>
                <c:pt idx="65">
                  <c:v>1256</c:v>
                </c:pt>
                <c:pt idx="66">
                  <c:v>1434</c:v>
                </c:pt>
                <c:pt idx="67">
                  <c:v>1640</c:v>
                </c:pt>
                <c:pt idx="68">
                  <c:v>1872</c:v>
                </c:pt>
                <c:pt idx="69">
                  <c:v>2140</c:v>
                </c:pt>
                <c:pt idx="70">
                  <c:v>2446</c:v>
                </c:pt>
                <c:pt idx="71">
                  <c:v>2794</c:v>
                </c:pt>
                <c:pt idx="72">
                  <c:v>3192</c:v>
                </c:pt>
                <c:pt idx="73">
                  <c:v>3646</c:v>
                </c:pt>
                <c:pt idx="74">
                  <c:v>4166</c:v>
                </c:pt>
                <c:pt idx="75">
                  <c:v>4760</c:v>
                </c:pt>
                <c:pt idx="76">
                  <c:v>5438</c:v>
                </c:pt>
                <c:pt idx="77">
                  <c:v>6214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196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309</c:v>
                </c:pt>
                <c:pt idx="48">
                  <c:v>506</c:v>
                </c:pt>
                <c:pt idx="49">
                  <c:v>703</c:v>
                </c:pt>
                <c:pt idx="50">
                  <c:v>900</c:v>
                </c:pt>
                <c:pt idx="51">
                  <c:v>1097</c:v>
                </c:pt>
                <c:pt idx="52">
                  <c:v>1294</c:v>
                </c:pt>
                <c:pt idx="53">
                  <c:v>1490</c:v>
                </c:pt>
                <c:pt idx="54">
                  <c:v>1687</c:v>
                </c:pt>
                <c:pt idx="55">
                  <c:v>1884</c:v>
                </c:pt>
                <c:pt idx="56">
                  <c:v>2081</c:v>
                </c:pt>
                <c:pt idx="57">
                  <c:v>2278</c:v>
                </c:pt>
                <c:pt idx="58">
                  <c:v>2475</c:v>
                </c:pt>
                <c:pt idx="59">
                  <c:v>2671</c:v>
                </c:pt>
                <c:pt idx="60">
                  <c:v>2868</c:v>
                </c:pt>
                <c:pt idx="61">
                  <c:v>3065</c:v>
                </c:pt>
                <c:pt idx="62">
                  <c:v>3262</c:v>
                </c:pt>
                <c:pt idx="63">
                  <c:v>3459</c:v>
                </c:pt>
                <c:pt idx="64">
                  <c:v>3656</c:v>
                </c:pt>
                <c:pt idx="65">
                  <c:v>3852</c:v>
                </c:pt>
                <c:pt idx="66">
                  <c:v>4049</c:v>
                </c:pt>
                <c:pt idx="67">
                  <c:v>4246</c:v>
                </c:pt>
                <c:pt idx="68">
                  <c:v>4443</c:v>
                </c:pt>
                <c:pt idx="69">
                  <c:v>4640</c:v>
                </c:pt>
                <c:pt idx="70">
                  <c:v>4837</c:v>
                </c:pt>
                <c:pt idx="71">
                  <c:v>5033</c:v>
                </c:pt>
                <c:pt idx="72">
                  <c:v>5230</c:v>
                </c:pt>
                <c:pt idx="73">
                  <c:v>5427</c:v>
                </c:pt>
                <c:pt idx="74">
                  <c:v>5624</c:v>
                </c:pt>
                <c:pt idx="75">
                  <c:v>5821</c:v>
                </c:pt>
                <c:pt idx="76">
                  <c:v>6018</c:v>
                </c:pt>
                <c:pt idx="77">
                  <c:v>6215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3090</c:v>
                </c:pt>
                <c:pt idx="73">
                  <c:v>3099</c:v>
                </c:pt>
                <c:pt idx="74">
                  <c:v>3134</c:v>
                </c:pt>
                <c:pt idx="75">
                  <c:v>3057</c:v>
                </c:pt>
                <c:pt idx="76">
                  <c:v>3074</c:v>
                </c:pt>
                <c:pt idx="77">
                  <c:v>2916</c:v>
                </c:pt>
                <c:pt idx="78">
                  <c:v>2867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95"/>
  <sheetViews>
    <sheetView topLeftCell="A82" zoomScaleNormal="150" zoomScaleSheetLayoutView="100" workbookViewId="0">
      <selection activeCell="A96" sqref="A96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  <row r="92" spans="1:3" x14ac:dyDescent="0.2">
      <c r="A92" s="1">
        <v>43928</v>
      </c>
      <c r="B92">
        <v>1</v>
      </c>
      <c r="C92" t="s">
        <v>212</v>
      </c>
    </row>
    <row r="93" spans="1:3" x14ac:dyDescent="0.2">
      <c r="A93" s="1">
        <v>43929</v>
      </c>
      <c r="B93">
        <v>1</v>
      </c>
      <c r="C93" t="s">
        <v>212</v>
      </c>
    </row>
    <row r="94" spans="1:3" x14ac:dyDescent="0.2">
      <c r="A94" s="1">
        <v>43930</v>
      </c>
      <c r="B94">
        <v>1</v>
      </c>
      <c r="C94" t="s">
        <v>212</v>
      </c>
    </row>
    <row r="95" spans="1:3" x14ac:dyDescent="0.2">
      <c r="A95" s="1">
        <v>43932</v>
      </c>
      <c r="B95">
        <v>1</v>
      </c>
      <c r="C9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V73" activePane="bottomRight" state="frozen"/>
      <selection pane="bottomLeft" activeCell="A37" sqref="A37"/>
      <selection pane="topRight" activeCell="R1" sqref="R1"/>
      <selection pane="bottomRight" activeCell="AA80" sqref="AA80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  <c r="AA74">
        <v>1731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4</v>
      </c>
      <c r="M77">
        <v>36</v>
      </c>
      <c r="N77">
        <v>1</v>
      </c>
      <c r="O77">
        <v>13</v>
      </c>
      <c r="R77">
        <v>9</v>
      </c>
      <c r="T77">
        <v>1</v>
      </c>
      <c r="U77">
        <v>10</v>
      </c>
      <c r="V77">
        <v>8</v>
      </c>
      <c r="W77">
        <v>2</v>
      </c>
      <c r="X77">
        <v>33</v>
      </c>
      <c r="Y77">
        <v>66</v>
      </c>
      <c r="Z77">
        <v>1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5</v>
      </c>
      <c r="M78">
        <v>31</v>
      </c>
      <c r="N78">
        <v>1</v>
      </c>
      <c r="O78">
        <v>9</v>
      </c>
      <c r="R78">
        <v>9</v>
      </c>
      <c r="U78">
        <v>11</v>
      </c>
      <c r="X78">
        <v>21</v>
      </c>
      <c r="Y78">
        <v>50</v>
      </c>
      <c r="Z78">
        <v>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</v>
      </c>
      <c r="M79">
        <v>47</v>
      </c>
      <c r="N79">
        <v>1</v>
      </c>
      <c r="O79">
        <v>10</v>
      </c>
      <c r="R79">
        <v>4</v>
      </c>
      <c r="U79">
        <v>14</v>
      </c>
      <c r="V79">
        <v>17</v>
      </c>
      <c r="X79">
        <v>16</v>
      </c>
      <c r="Y79">
        <v>70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7</v>
      </c>
      <c r="M80">
        <v>12</v>
      </c>
      <c r="O80">
        <v>12</v>
      </c>
      <c r="R80">
        <v>11</v>
      </c>
      <c r="U80">
        <v>11</v>
      </c>
      <c r="V80">
        <v>16</v>
      </c>
      <c r="X80">
        <v>13</v>
      </c>
      <c r="Y80">
        <v>120</v>
      </c>
      <c r="Z80">
        <v>1</v>
      </c>
    </row>
    <row r="81" spans="1:8" x14ac:dyDescent="0.2">
      <c r="A81" s="1">
        <v>43932</v>
      </c>
      <c r="B81" s="1" t="s">
        <v>213</v>
      </c>
      <c r="F81">
        <v>44</v>
      </c>
      <c r="H81">
        <v>1</v>
      </c>
    </row>
    <row r="82" spans="1:8" x14ac:dyDescent="0.2">
      <c r="A82" s="1"/>
      <c r="B82" s="1"/>
    </row>
    <row r="83" spans="1:8" x14ac:dyDescent="0.2">
      <c r="A83" s="1"/>
      <c r="B83" s="1"/>
    </row>
    <row r="84" spans="1:8" x14ac:dyDescent="0.2">
      <c r="A84" s="1"/>
      <c r="B84" s="1"/>
    </row>
    <row r="85" spans="1:8" x14ac:dyDescent="0.2">
      <c r="A85" s="1"/>
      <c r="B85" s="1"/>
    </row>
    <row r="86" spans="1:8" x14ac:dyDescent="0.2">
      <c r="A86" s="1"/>
      <c r="B86" s="1"/>
    </row>
    <row r="87" spans="1:8" x14ac:dyDescent="0.2">
      <c r="A87" s="1"/>
      <c r="B87" s="1"/>
    </row>
    <row r="88" spans="1:8" x14ac:dyDescent="0.2">
      <c r="A88" s="1"/>
      <c r="B88" s="1"/>
    </row>
    <row r="89" spans="1:8" x14ac:dyDescent="0.2">
      <c r="A89" s="1"/>
      <c r="B89" s="1"/>
    </row>
    <row r="90" spans="1:8" x14ac:dyDescent="0.2">
      <c r="A90" s="1"/>
      <c r="B90" s="1"/>
    </row>
    <row r="91" spans="1:8" x14ac:dyDescent="0.2">
      <c r="A91" s="1"/>
      <c r="B91" s="1"/>
    </row>
    <row r="92" spans="1:8" x14ac:dyDescent="0.2">
      <c r="A92" s="1"/>
      <c r="B92" s="1"/>
    </row>
    <row r="93" spans="1:8" x14ac:dyDescent="0.2">
      <c r="A93" s="1"/>
      <c r="B93" s="1"/>
    </row>
    <row r="94" spans="1:8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BY71" activePane="bottomRight" state="frozen"/>
      <selection pane="bottomLeft" activeCell="A51" sqref="A51"/>
      <selection pane="topRight" activeCell="B1" sqref="B1"/>
      <selection pane="bottomRight" activeCell="AD79" sqref="AD79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5.2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196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cm="1">
        <f t="array" ref="DK3">IFERROR(IF(ISNA($A3),NA(),INDEX(B$3:B$2000,_xlfn.XMATCH(Configuration!$B$12,B$3:B$2000,1,1)+$DJ3)-0), NA())</f>
        <v>100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cm="1">
        <f t="array" ref="DP3">IFERROR(IF(ISNA($A3),NA(),INDEX(Q$3:Q$2000,_xlfn.XMATCH(Configuration!$B$12,Q$3:Q$2000,1,1)+$DJ3)-0), NA())</f>
        <v>107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cm="1">
        <f t="array" ref="DK4">IFERROR(IF(ISNA($A4),NA(),INDEX(B$3:B$2000,_xlfn.XMATCH(Configuration!$B$12,B$3:B$2000,1,1)+$DJ4)-0), NA())</f>
        <v>103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cm="1">
        <f t="array" ref="DP4">IFERROR(IF(ISNA($A4),NA(),INDEX(Q$3:Q$2000,_xlfn.XMATCH(Configuration!$B$12,Q$3:Q$2000,1,1)+$DJ4)-0), NA())</f>
        <v>111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cm="1">
        <f t="array" ref="DP5">IFERROR(IF(ISNA($A5),NA(),INDEX(Q$3:Q$2000,_xlfn.XMATCH(Configuration!$B$12,Q$3:Q$2000,1,1)+$DJ5)-0), NA())</f>
        <v>122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cm="1">
        <f t="array" ref="DN17">IFERROR(IF(ISNA($A17),NA(),INDEX(K$3:K$2000,_xlfn.XMATCH(Configuration!$B$12,K$3:K$2000,1,1)+$DJ17)-0), NA())</f>
        <v>409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cm="1">
        <f t="array" ref="DQ17">IFERROR(IF(ISNA($A17),NA(),INDEX(T$3:T$2000,_xlfn.XMATCH(Configuration!$B$12,T$3:T$2000,1,1)+$DJ17)-0), NA())</f>
        <v>453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cm="1">
        <f t="array" ref="DN18">IFERROR(IF(ISNA($A18),NA(),INDEX(K$3:K$2000,_xlfn.XMATCH(Configuration!$B$12,K$3:K$2000,1,1)+$DJ18)-0), NA())</f>
        <v>411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cm="1">
        <f t="array" ref="DQ18">IFERROR(IF(ISNA($A18),NA(),INDEX(T$3:T$2000,_xlfn.XMATCH(Configuration!$B$12,T$3:T$2000,1,1)+$DJ18)-0), NA())</f>
        <v>460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cm="1">
        <f t="array" ref="DN19">IFERROR(IF(ISNA($A19),NA(),INDEX(K$3:K$2000,_xlfn.XMATCH(Configuration!$B$12,K$3:K$2000,1,1)+$DJ19)-0), NA())</f>
        <v>415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cm="1">
        <f t="array" ref="DQ19">IFERROR(IF(ISNA($A19),NA(),INDEX(T$3:T$2000,_xlfn.XMATCH(Configuration!$B$12,T$3:T$2000,1,1)+$DJ19)-0), NA())</f>
        <v>470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cm="1">
        <f t="array" ref="DN20">IFERROR(IF(ISNA($A20),NA(),INDEX(K$3:K$2000,_xlfn.XMATCH(Configuration!$B$12,K$3:K$2000,1,1)+$DJ20)-0), NA())</f>
        <v>420</v>
      </c>
      <c r="DO20" cm="1">
        <f t="array" ref="DO20">IFERROR(IF(ISNA($A20),NA(),INDEX(N$3:N$2000,_xlfn.XMATCH(Configuration!$B$12,N$3:N$2000,1,1)+$DJ20)-0), NA())</f>
        <v>907</v>
      </c>
      <c r="DP20" t="e" cm="1">
        <f t="array" ref="DP20">IFERROR(IF(ISNA($A20),NA(),INDEX(Q$3:Q$2000,_xlfn.XMATCH(Configuration!$B$12,Q$3:Q$2000,1,1)+$DJ20)-0), NA())</f>
        <v>#N/A</v>
      </c>
      <c r="DQ20" cm="1">
        <f t="array" ref="DQ20">IFERROR(IF(ISNA($A20),NA(),INDEX(T$3:T$2000,_xlfn.XMATCH(Configuration!$B$12,T$3:T$2000,1,1)+$DJ20)-0), NA())</f>
        <v>481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cm="1">
        <f t="array" ref="DN21">IFERROR(IF(ISNA($A21),NA(),INDEX(K$3:K$2000,_xlfn.XMATCH(Configuration!$B$12,K$3:K$2000,1,1)+$DJ21)-0), NA())</f>
        <v>421</v>
      </c>
      <c r="DO21" cm="1">
        <f t="array" ref="DO21">IFERROR(IF(ISNA($A21),NA(),INDEX(N$3:N$2000,_xlfn.XMATCH(Configuration!$B$12,N$3:N$2000,1,1)+$DJ21)-0), NA())</f>
        <v>921</v>
      </c>
      <c r="DP21" t="e" cm="1">
        <f t="array" ref="DP21">IFERROR(IF(ISNA($A21),NA(),INDEX(Q$3:Q$2000,_xlfn.XMATCH(Configuration!$B$12,Q$3:Q$2000,1,1)+$DJ21)-0), NA())</f>
        <v>#N/A</v>
      </c>
      <c r="DQ21" cm="1">
        <f t="array" ref="DQ21">IFERROR(IF(ISNA($A21),NA(),INDEX(T$3:T$2000,_xlfn.XMATCH(Configuration!$B$12,T$3:T$2000,1,1)+$DJ21)-0), NA())</f>
        <v>495</v>
      </c>
      <c r="DR21" cm="1">
        <f t="array" ref="DR21">IFERROR(IF(ISNA($A21),NA(),INDEX(W$3:W$2000,_xlfn.XMATCH(Configuration!$B$12,W$3:W$2000,1,1)+$DJ21)-0), NA())</f>
        <v>1135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cm="1">
        <f t="array" ref="DN22">IFERROR(IF(ISNA($A22),NA(),INDEX(K$3:K$2000,_xlfn.XMATCH(Configuration!$B$12,K$3:K$2000,1,1)+$DJ22)-0), NA())</f>
        <v>428</v>
      </c>
      <c r="DO22" cm="1">
        <f t="array" ref="DO22">IFERROR(IF(ISNA($A22),NA(),INDEX(N$3:N$2000,_xlfn.XMATCH(Configuration!$B$12,N$3:N$2000,1,1)+$DJ22)-0), NA())</f>
        <v>934</v>
      </c>
      <c r="DP22" t="e" cm="1">
        <f t="array" ref="DP22">IFERROR(IF(ISNA($A22),NA(),INDEX(Q$3:Q$2000,_xlfn.XMATCH(Configuration!$B$12,Q$3:Q$2000,1,1)+$DJ22)-0), NA())</f>
        <v>#N/A</v>
      </c>
      <c r="DQ22" cm="1">
        <f t="array" ref="DQ22">IFERROR(IF(ISNA($A22),NA(),INDEX(T$3:T$2000,_xlfn.XMATCH(Configuration!$B$12,T$3:T$2000,1,1)+$DJ22)-0), NA())</f>
        <v>506</v>
      </c>
      <c r="DR22" cm="1">
        <f t="array" ref="DR22">IFERROR(IF(ISNA($A22),NA(),INDEX(W$3:W$2000,_xlfn.XMATCH(Configuration!$B$12,W$3:W$2000,1,1)+$DJ22)-0), NA())</f>
        <v>1158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cm="1">
        <f t="array" ref="DM23">IFERROR(IF(ISNA($A23),NA(),INDEX(H$3:H$2000,_xlfn.XMATCH(Configuration!$B$12,H$3:H$2000,1,1)+$DJ23)-0), NA())</f>
        <v>0</v>
      </c>
      <c r="DN23" t="e" cm="1">
        <f t="array" ref="DN23">IFERROR(IF(ISNA($A23),NA(),INDEX(K$3:K$2000,_xlfn.XMATCH(Configuration!$B$12,K$3:K$2000,1,1)+$DJ23)-0), NA())</f>
        <v>#N/A</v>
      </c>
      <c r="DO23" cm="1">
        <f t="array" ref="DO23">IFERROR(IF(ISNA($A23),NA(),INDEX(N$3:N$2000,_xlfn.XMATCH(Configuration!$B$12,N$3:N$2000,1,1)+$DJ23)-0), NA())</f>
        <v>943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cm="1">
        <f t="array" ref="DR23">IFERROR(IF(ISNA($A23),NA(),INDEX(W$3:W$2000,_xlfn.XMATCH(Configuration!$B$12,W$3:W$2000,1,1)+$DJ23)-0), NA())</f>
        <v>1191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cm="1">
        <f t="array" ref="DM24">IFERROR(IF(ISNA($A24),NA(),INDEX(H$3:H$2000,_xlfn.XMATCH(Configuration!$B$12,H$3:H$2000,1,1)+$DJ24)-0), NA())</f>
        <v>0</v>
      </c>
      <c r="DN24" t="e" cm="1">
        <f t="array" ref="DN24">IFERROR(IF(ISNA($A24),NA(),INDEX(K$3:K$2000,_xlfn.XMATCH(Configuration!$B$12,K$3:K$2000,1,1)+$DJ24)-0), NA())</f>
        <v>#N/A</v>
      </c>
      <c r="DO24" cm="1">
        <f t="array" ref="DO24">IFERROR(IF(ISNA($A24),NA(),INDEX(N$3:N$2000,_xlfn.XMATCH(Configuration!$B$12,N$3:N$2000,1,1)+$DJ24)-0), NA())</f>
        <v>953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cm="1">
        <f t="array" ref="DR24">IFERROR(IF(ISNA($A24),NA(),INDEX(W$3:W$2000,_xlfn.XMATCH(Configuration!$B$12,W$3:W$2000,1,1)+$DJ24)-0), NA())</f>
        <v>1212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22</v>
      </c>
      <c r="DK25" cm="1">
        <f t="array" ref="DK25">IFERROR(IF(ISNA($A25),NA(),INDEX(B$3:B$2000,_xlfn.XMATCH(Configuration!$B$12,B$3:B$2000,1,1)+$DJ25)-0), NA())</f>
        <v>0</v>
      </c>
      <c r="DL25" cm="1">
        <f t="array" ref="DL25">IFERROR(IF(ISNA($A25),NA(),INDEX(E$3:E$2000,_xlfn.XMATCH(Configuration!$B$12,E$3:E$2000,1,1)+$DJ25)-0), NA())</f>
        <v>2580</v>
      </c>
      <c r="DM25" cm="1">
        <f t="array" ref="DM25">IFERROR(IF(ISNA($A25),NA(),INDEX(H$3:H$2000,_xlfn.XMATCH(Configuration!$B$12,H$3:H$2000,1,1)+$DJ25)-0), NA())</f>
        <v>0</v>
      </c>
      <c r="DN25" t="e" cm="1">
        <f t="array" ref="DN25">IFERROR(IF(ISNA($A25),NA(),INDEX(K$3:K$2000,_xlfn.XMATCH(Configuration!$B$12,K$3:K$2000,1,1)+$DJ25)-0), NA())</f>
        <v>#N/A</v>
      </c>
      <c r="DO25" cm="1">
        <f t="array" ref="DO25">IFERROR(IF(ISNA($A25),NA(),INDEX(N$3:N$2000,_xlfn.XMATCH(Configuration!$B$12,N$3:N$2000,1,1)+$DJ25)-0), NA())</f>
        <v>965</v>
      </c>
      <c r="DP25" t="e" cm="1">
        <f t="array" ref="DP25">IFERROR(IF(ISNA($A25),NA(),INDEX(Q$3:Q$2000,_xlfn.XMATCH(Configuration!$B$12,Q$3:Q$2000,1,1)+$DJ25)-0), NA())</f>
        <v>#N/A</v>
      </c>
      <c r="DQ25" t="e" cm="1">
        <f t="array" ref="DQ25">IFERROR(IF(ISNA($A25),NA(),INDEX(T$3:T$2000,_xlfn.XMATCH(Configuration!$B$12,T$3:T$2000,1,1)+$DJ25)-0), NA())</f>
        <v>#N/A</v>
      </c>
      <c r="DR25" cm="1">
        <f t="array" ref="DR25">IFERROR(IF(ISNA($A25),NA(),INDEX(W$3:W$2000,_xlfn.XMATCH(Configuration!$B$12,W$3:W$2000,1,1)+$DJ25)-0), NA())</f>
        <v>1228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23</v>
      </c>
      <c r="DK26" cm="1">
        <f t="array" ref="DK26">IFERROR(IF(ISNA($A26),NA(),INDEX(B$3:B$2000,_xlfn.XMATCH(Configuration!$B$12,B$3:B$2000,1,1)+$DJ26)-0), NA())</f>
        <v>0</v>
      </c>
      <c r="DL26" cm="1">
        <f t="array" ref="DL26">IFERROR(IF(ISNA($A26),NA(),INDEX(E$3:E$2000,_xlfn.XMATCH(Configuration!$B$12,E$3:E$2000,1,1)+$DJ26)-0), NA())</f>
        <v>2637</v>
      </c>
      <c r="DM26" cm="1">
        <f t="array" ref="DM26">IFERROR(IF(ISNA($A26),NA(),INDEX(H$3:H$2000,_xlfn.XMATCH(Configuration!$B$12,H$3:H$2000,1,1)+$DJ26)-0), NA())</f>
        <v>0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cm="1">
        <f t="array" ref="DP26">IFERROR(IF(ISNA($A26),NA(),INDEX(Q$3:Q$2000,_xlfn.XMATCH(Configuration!$B$12,Q$3:Q$2000,1,1)+$DJ26)-0), NA())</f>
        <v>0</v>
      </c>
      <c r="DQ26" t="e" cm="1">
        <f t="array" ref="DQ26">IFERROR(IF(ISNA($A26),NA(),INDEX(T$3:T$2000,_xlfn.XMATCH(Configuration!$B$12,T$3:T$2000,1,1)+$DJ26)-0), NA())</f>
        <v>#N/A</v>
      </c>
      <c r="DR26" cm="1">
        <f t="array" ref="DR26">IFERROR(IF(ISNA($A26),NA(),INDEX(W$3:W$2000,_xlfn.XMATCH(Configuration!$B$12,W$3:W$2000,1,1)+$DJ26)-0), NA())</f>
        <v>1241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24</v>
      </c>
      <c r="DK27" cm="1">
        <f t="array" ref="DK27">IFERROR(IF(ISNA($A27),NA(),INDEX(B$3:B$2000,_xlfn.XMATCH(Configuration!$B$12,B$3:B$2000,1,1)+$DJ27)-0), NA())</f>
        <v>0</v>
      </c>
      <c r="DL27" cm="1">
        <f t="array" ref="DL27">IFERROR(IF(ISNA($A27),NA(),INDEX(E$3:E$2000,_xlfn.XMATCH(Configuration!$B$12,E$3:E$2000,1,1)+$DJ27)-0), NA())</f>
        <v>2686</v>
      </c>
      <c r="DM27" cm="1">
        <f t="array" ref="DM27">IFERROR(IF(ISNA($A27),NA(),INDEX(H$3:H$2000,_xlfn.XMATCH(Configuration!$B$12,H$3:H$2000,1,1)+$DJ27)-0), NA())</f>
        <v>0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cm="1">
        <f t="array" ref="DP27">IFERROR(IF(ISNA($A27),NA(),INDEX(Q$3:Q$2000,_xlfn.XMATCH(Configuration!$B$12,Q$3:Q$2000,1,1)+$DJ27)-0), NA())</f>
        <v>0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25</v>
      </c>
      <c r="DK28" cm="1">
        <f t="array" ref="DK28">IFERROR(IF(ISNA($A28),NA(),INDEX(B$3:B$2000,_xlfn.XMATCH(Configuration!$B$12,B$3:B$2000,1,1)+$DJ28)-0), NA())</f>
        <v>0</v>
      </c>
      <c r="DL28" cm="1">
        <f t="array" ref="DL28">IFERROR(IF(ISNA($A28),NA(),INDEX(E$3:E$2000,_xlfn.XMATCH(Configuration!$B$12,E$3:E$2000,1,1)+$DJ28)-0), NA())</f>
        <v>2734</v>
      </c>
      <c r="DM28" cm="1">
        <f t="array" ref="DM28">IFERROR(IF(ISNA($A28),NA(),INDEX(H$3:H$2000,_xlfn.XMATCH(Configuration!$B$12,H$3:H$2000,1,1)+$DJ28)-0), NA())</f>
        <v>0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cm="1">
        <f t="array" ref="DP28">IFERROR(IF(ISNA($A28),NA(),INDEX(Q$3:Q$2000,_xlfn.XMATCH(Configuration!$B$12,Q$3:Q$2000,1,1)+$DJ28)-0), NA())</f>
        <v>0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26</v>
      </c>
      <c r="DK29" cm="1">
        <f t="array" ref="DK29">IFERROR(IF(ISNA($A29),NA(),INDEX(B$3:B$2000,_xlfn.XMATCH(Configuration!$B$12,B$3:B$2000,1,1)+$DJ29)-0), NA())</f>
        <v>0</v>
      </c>
      <c r="DL29" cm="1">
        <f t="array" ref="DL29">IFERROR(IF(ISNA($A29),NA(),INDEX(E$3:E$2000,_xlfn.XMATCH(Configuration!$B$12,E$3:E$2000,1,1)+$DJ29)-0), NA())</f>
        <v>2773</v>
      </c>
      <c r="DM29" cm="1">
        <f t="array" ref="DM29">IFERROR(IF(ISNA($A29),NA(),INDEX(H$3:H$2000,_xlfn.XMATCH(Configuration!$B$12,H$3:H$2000,1,1)+$DJ29)-0), NA())</f>
        <v>0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cm="1">
        <f t="array" ref="DP29">IFERROR(IF(ISNA($A29),NA(),INDEX(Q$3:Q$2000,_xlfn.XMATCH(Configuration!$B$12,Q$3:Q$2000,1,1)+$DJ29)-0), NA())</f>
        <v>0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27</v>
      </c>
      <c r="DK30" cm="1">
        <f t="array" ref="DK30">IFERROR(IF(ISNA($A30),NA(),INDEX(B$3:B$2000,_xlfn.XMATCH(Configuration!$B$12,B$3:B$2000,1,1)+$DJ30)-0), NA())</f>
        <v>0</v>
      </c>
      <c r="DL30" cm="1">
        <f t="array" ref="DL30">IFERROR(IF(ISNA($A30),NA(),INDEX(E$3:E$2000,_xlfn.XMATCH(Configuration!$B$12,E$3:E$2000,1,1)+$DJ30)-0), NA())</f>
        <v>2822</v>
      </c>
      <c r="DM30" cm="1">
        <f t="array" ref="DM30">IFERROR(IF(ISNA($A30),NA(),INDEX(H$3:H$2000,_xlfn.XMATCH(Configuration!$B$12,H$3:H$2000,1,1)+$DJ30)-0), NA())</f>
        <v>0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cm="1">
        <f t="array" ref="DP30">IFERROR(IF(ISNA($A30),NA(),INDEX(Q$3:Q$2000,_xlfn.XMATCH(Configuration!$B$12,Q$3:Q$2000,1,1)+$DJ30)-0), NA())</f>
        <v>0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114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309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130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506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148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703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170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900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194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1097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222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1294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254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1490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290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1687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330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1884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378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2081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>
        <f>IFERROR(IF(OR(ISNA($A60),$AC60&lt;100),NA(),IF(FLOOR(2^($BR60+(LOG(100)/LOG(2))),2)-100&gt; _xlfn.AGGREGATE(4,6,$BZ$3:$DF$2000)+2000,NA(),FLOOR(2^($BR60+(LOG(100)/LOG(2))),2))), NA())</f>
        <v>204800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432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2278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>
        <f>IF(OR(_xlfn.IFNA($A61,"")="", ROW()&lt;=3,MAX(International!$R$3:$R$2000)&lt;$AC61),"",$A61-_xlfn.XLOOKUP($AC61,International!$R$3:$R$2000,International!$A$3:$A$2000,NA(),1,1))</f>
        <v>-15</v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494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2475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>
        <f>IF(OR(_xlfn.IFNA($A62,"")="", ROW()&lt;=3,MAX(International!$R$3:$R$2000)&lt;$AC62),"",$A62-_xlfn.XLOOKUP($AC62,International!$R$3:$R$2000,International!$A$3:$A$2000,NA(),1,1))</f>
        <v>-17</v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564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2671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>
        <f>IF(OR(_xlfn.IFNA($A63,"")="", ROW()&lt;=3,MAX(International!$R$3:$R$2000)&lt;$AC63),"",$A63-_xlfn.XLOOKUP($AC63,International!$R$3:$R$2000,International!$A$3:$A$2000,NA(),1,1))</f>
        <v>-17</v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644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2868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736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3065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>
        <f t="shared" si="30"/>
        <v>10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842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3262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962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3459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1098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3656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1256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3852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1434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4049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>
        <f>IF(OR(_xlfn.IFNA($A70,"")="", ROW()&lt;=3,MAX(International!$I$3:$I$2000)&lt;$AC70),"",$A70-_xlfn.XLOOKUP($AC70,International!$I$3:$I$2000,International!$A$3:$A$2000,NA(),1,1))</f>
        <v>-6</v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>
        <f>IFERROR(IF(OR(ISNA($A70),$AC70&lt;100),NA(),IF(FLOOR((2^(($BR70+4*LOG(10)/LOG(2))/2)),2)&gt; _xlfn.AGGREGATE(4,6,$BZ$3:$DF$2000)+2000,NA(),FLOOR((2^(($BR70+4*LOG(10)/LOG(2))/2)),2))), NA())</f>
        <v>144814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1640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4246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>
        <f>IF(OR(_xlfn.IFNA($A71,"")="", ROW()&lt;=3,MAX(International!$I$3:$I$2000)&lt;$AC71),"",$A71-_xlfn.XLOOKUP($AC71,International!$I$3:$I$2000,International!$A$3:$A$2000,NA(),1,1))</f>
        <v>-6</v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>
        <f>IFERROR(IF(OR(ISNA($A71),$AC71&lt;100),NA(),IF(FLOOR((2^(($BR71+4*LOG(10)/LOG(2))/2)),2)&gt; _xlfn.AGGREGATE(4,6,$BZ$3:$DF$2000)+2000,NA(),FLOOR((2^(($BR71+4*LOG(10)/LOG(2))/2)),2))), NA())</f>
        <v>204800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1872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4443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>
        <f>IF(OR(_xlfn.IFNA($A72,"")="", ROW()&lt;=3,MAX(International!$I$3:$I$2000)&lt;$AC72),"",$A72-_xlfn.XLOOKUP($AC72,International!$I$3:$I$2000,International!$A$3:$A$2000,NA(),1,1))</f>
        <v>-6</v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2140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4640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>
        <f>IF(OR(_xlfn.IFNA($A73,"")="", ROW()&lt;=3,MAX(International!$I$3:$I$2000)&lt;$AC73),"",$A73-_xlfn.XLOOKUP($AC73,International!$I$3:$I$2000,International!$A$3:$A$2000,NA(),1,1))</f>
        <v>-5</v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2446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4837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1782</v>
      </c>
      <c r="AB74">
        <f>IF(_xlfn.IFNA($A74,"")="","",Daily!E74+Daily!H74+Daily!K74+Daily!N74+Daily!Q74+Daily!T74+Daily!W74+Daily!Z74)</f>
        <v>2</v>
      </c>
      <c r="AC74">
        <f t="shared" si="59"/>
        <v>5552</v>
      </c>
      <c r="AD74">
        <f t="shared" si="60"/>
        <v>2432</v>
      </c>
      <c r="AE74">
        <f t="shared" si="61"/>
        <v>30</v>
      </c>
      <c r="AF74" s="5">
        <f t="shared" si="62"/>
        <v>0.84444444444444444</v>
      </c>
      <c r="AG74">
        <f t="shared" si="63"/>
        <v>3090</v>
      </c>
      <c r="AH74">
        <f t="shared" si="64"/>
        <v>3059</v>
      </c>
      <c r="AI74">
        <f t="shared" si="65"/>
        <v>2428</v>
      </c>
      <c r="AJ74">
        <f t="shared" si="66"/>
        <v>18</v>
      </c>
      <c r="AK74">
        <f t="shared" si="67"/>
        <v>613</v>
      </c>
      <c r="AL74" s="2">
        <f t="shared" si="68"/>
        <v>1.2185215272136474E-2</v>
      </c>
      <c r="AM74" s="2">
        <f t="shared" si="69"/>
        <v>0.98781478472786355</v>
      </c>
      <c r="AN74" s="2">
        <f t="shared" si="70"/>
        <v>1.67507204610951E-2</v>
      </c>
      <c r="AO74" s="2">
        <f t="shared" si="71"/>
        <v>0.44902737752161381</v>
      </c>
      <c r="AP74" s="2">
        <f t="shared" si="72"/>
        <v>4.6829971181556193E-3</v>
      </c>
      <c r="AQ74" s="2">
        <f t="shared" si="73"/>
        <v>7.3306916426512964E-2</v>
      </c>
      <c r="AR74" s="2">
        <f t="shared" si="74"/>
        <v>0.16210374639769454</v>
      </c>
      <c r="AS74" s="2">
        <f t="shared" si="75"/>
        <v>1.4769452449567724E-2</v>
      </c>
      <c r="AT74" s="2">
        <f t="shared" si="76"/>
        <v>7.853025936599424E-2</v>
      </c>
      <c r="AU74" s="2">
        <f t="shared" si="77"/>
        <v>0.20082853025936601</v>
      </c>
      <c r="AV74" s="3">
        <f t="shared" ca="1" si="78"/>
        <v>273.14285714285717</v>
      </c>
      <c r="AW74" s="2">
        <f t="shared" si="79"/>
        <v>3.5434539350988434E-2</v>
      </c>
      <c r="AX74" s="2">
        <f t="shared" si="80"/>
        <v>-0.15555555555555556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>
        <f>IF(OR(_xlfn.IFNA($A74,"")="", ROW()&lt;=3,MAX(International!$I$3:$I$2000)&lt;$AC74),"",$A74-_xlfn.XLOOKUP($AC74,International!$I$3:$I$2000,International!$A$3:$A$2000,NA(),1,1))</f>
        <v>-5</v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2794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5033</v>
      </c>
      <c r="BZ74">
        <f t="shared" si="84"/>
        <v>5552</v>
      </c>
      <c r="CA74">
        <f t="shared" si="51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4077</v>
      </c>
      <c r="CM74">
        <f t="shared" si="54"/>
        <v>4.6733898224637409</v>
      </c>
      <c r="CN74">
        <f>IF(OR(ISNA($A74),$AC74&lt;100),NA(),IF($BR74=0,0,FLOOR((CL74-_xlfn.XLOOKUP(_xlfn.AGGREGATE(5,6,$BR$3:$BR2025),$BR$3:$BR$2000,CL$3:CL$2000,1,1))/_xlfn.XLOOKUP($BR74,$BR$3:$BR$2000,$BR$3:$BR$2000,1,1), 1)))</f>
        <v>152</v>
      </c>
      <c r="CO74">
        <f t="shared" si="88"/>
        <v>8.479833707233027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59"/>
        <v>5693</v>
      </c>
      <c r="AD75">
        <f t="shared" si="60"/>
        <v>2559</v>
      </c>
      <c r="AE75">
        <f t="shared" si="61"/>
        <v>35</v>
      </c>
      <c r="AF75" s="5">
        <f t="shared" si="62"/>
        <v>0.74210526315789471</v>
      </c>
      <c r="AG75">
        <f t="shared" si="63"/>
        <v>3099</v>
      </c>
      <c r="AH75">
        <f t="shared" si="64"/>
        <v>3113</v>
      </c>
      <c r="AI75">
        <f t="shared" si="65"/>
        <v>2555</v>
      </c>
      <c r="AJ75">
        <f t="shared" si="66"/>
        <v>19</v>
      </c>
      <c r="AK75">
        <f t="shared" si="67"/>
        <v>539</v>
      </c>
      <c r="AL75" s="2">
        <f t="shared" si="68"/>
        <v>1.3492675404780262E-2</v>
      </c>
      <c r="AM75" s="2">
        <f t="shared" si="69"/>
        <v>0.98650732459521973</v>
      </c>
      <c r="AN75" s="2">
        <f t="shared" si="70"/>
        <v>1.6862813982083259E-2</v>
      </c>
      <c r="AO75" s="2">
        <f t="shared" si="71"/>
        <v>0.4531881257684876</v>
      </c>
      <c r="AP75" s="2">
        <f t="shared" si="72"/>
        <v>4.7426664324609173E-3</v>
      </c>
      <c r="AQ75" s="2">
        <f t="shared" si="73"/>
        <v>7.1842613736167224E-2</v>
      </c>
      <c r="AR75" s="2">
        <f t="shared" si="74"/>
        <v>0.15931846126822413</v>
      </c>
      <c r="AS75" s="2">
        <f t="shared" si="75"/>
        <v>1.5106270858949587E-2</v>
      </c>
      <c r="AT75" s="2">
        <f t="shared" si="76"/>
        <v>7.9571403477955382E-2</v>
      </c>
      <c r="AU75" s="2">
        <f t="shared" si="77"/>
        <v>0.19936764447567187</v>
      </c>
      <c r="AV75" s="3">
        <f t="shared" ca="1" si="78"/>
        <v>244.14285714285714</v>
      </c>
      <c r="AW75" s="2">
        <f t="shared" si="79"/>
        <v>2.5396253602305477E-2</v>
      </c>
      <c r="AX75" s="2">
        <f t="shared" si="80"/>
        <v>-0.25789473684210529</v>
      </c>
      <c r="AY75" t="e">
        <f t="shared" si="81"/>
        <v>#N/A</v>
      </c>
      <c r="AZ75">
        <f t="shared" si="82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>
        <f>IF(OR(_xlfn.IFNA($A75,"")="", ROW()&lt;=3,MAX(International!$I$3:$I$2000)&lt;$AC75),"",$A75-_xlfn.XLOOKUP($AC75,International!$I$3:$I$2000,International!$A$3:$A$2000,NA(),1,1))</f>
        <v>-5</v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83"/>
        <v>26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>
        <f>IFERROR(IF(OR(ISNA($A75),$AC75&lt;100),NA(),IF(FLOOR((2^(($BR75+6*LOG(10)/LOG(2))/3)),2)&gt; _xlfn.AGGREGATE(4,6,$BZ$3:$DF$2000)+2000,NA(),FLOOR((2^(($BR75+6*LOG(10)/LOG(2))/3)),2))), NA())</f>
        <v>40636</v>
      </c>
      <c r="BV75">
        <f>IFERROR(IF(OR(ISNA($A75),$AC75&lt;100),NA(),IF(FLOOR((2^(($BR75+8*LOG(10)/LOG(2))/4)),2)&gt; _xlfn.AGGREGATE(4,6,$BZ$3:$DF$2000)+2000,NA(),FLOOR((2^(($BR75+8*LOG(10)/LOG(2))/4)),2))), NA())</f>
        <v>9050</v>
      </c>
      <c r="BW75">
        <f>IFERROR(IF(OR(ISNA($A75),$AC75&lt;100),NA(),IF(FLOOR((2^(($BR75+10*LOG(10)/LOG(2))/5)),2)&gt; _xlfn.AGGREGATE(4,6,$BZ$3:$DF$2000)+2000,NA(),FLOOR((2^(($BR75+10*LOG(10)/LOG(2))/5)),2))), NA())</f>
        <v>3674</v>
      </c>
      <c r="BX75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3192</v>
      </c>
      <c r="BY75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5230</v>
      </c>
      <c r="BZ75">
        <f t="shared" si="84"/>
        <v>5693</v>
      </c>
      <c r="CA75">
        <f t="shared" si="51"/>
        <v>4.4588368115812349</v>
      </c>
      <c r="CB75">
        <f>IF(OR(ISNA($A75),$AC75&lt;100),NA(),IF($BR75=0,0,FLOOR((BZ75-_xlfn.XLOOKUP(_xlfn.AGGREGATE(5,6,$BR$3:$BR2026),$BR$3:$BR$2000,BZ$3:BZ$2000,1,1))/_xlfn.XLOOKUP($BR75,$BR$3:$BR$2000,$BR$3:$BR$2000,1,1), 1)))</f>
        <v>214</v>
      </c>
      <c r="CC75">
        <f t="shared" si="85"/>
        <v>27.638409705027065</v>
      </c>
      <c r="CD75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47021</v>
      </c>
      <c r="CE75">
        <f t="shared" si="52"/>
        <v>2.9288641713462193</v>
      </c>
      <c r="CF75">
        <f>IF(OR(ISNA($A75),$AC75&lt;100),NA(),IF($BR75=0,0,FLOOR((CD75-_xlfn.XLOOKUP(_xlfn.AGGREGATE(5,6,$BR$3:$BR2026),$BR$3:$BR$2000,CD$3:CD$2000,1,1))/_xlfn.XLOOKUP($BR75,$BR$3:$BR$2000,$BR$3:$BR$2000,1,1), 1)))</f>
        <v>1802</v>
      </c>
      <c r="CG75">
        <f t="shared" si="86"/>
        <v>5.090346836555419</v>
      </c>
      <c r="CH75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29155</v>
      </c>
      <c r="CI75">
        <f t="shared" si="53"/>
        <v>3.1755339230005295</v>
      </c>
      <c r="CJ75">
        <f>IF(OR(ISNA($A75),$AC75&lt;100),NA(),IF($BR75=0,0,FLOOR((CH75-_xlfn.XLOOKUP(_xlfn.AGGREGATE(5,6,$BR$3:$BR2026),$BR$3:$BR$2000,CH$3:CH$2000,1,1))/_xlfn.XLOOKUP($BR75,$BR$3:$BR$2000,$BR$3:$BR$2000,1,1), 1)))</f>
        <v>1117</v>
      </c>
      <c r="CK75">
        <f t="shared" si="87"/>
        <v>4.7977374302668299</v>
      </c>
      <c r="CL75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4369</v>
      </c>
      <c r="CM75">
        <f t="shared" si="54"/>
        <v>4.7713152631155822</v>
      </c>
      <c r="CN75">
        <f>IF(OR(ISNA($A75),$AC75&lt;100),NA(),IF($BR75=0,0,FLOOR((CL75-_xlfn.XLOOKUP(_xlfn.AGGREGATE(5,6,$BR$3:$BR2026),$BR$3:$BR$2000,CL$3:CL$2000,1,1))/_xlfn.XLOOKUP($BR75,$BR$3:$BR$2000,$BR$3:$BR$2000,1,1), 1)))</f>
        <v>157</v>
      </c>
      <c r="CO75">
        <f t="shared" si="88"/>
        <v>10.020527154523409</v>
      </c>
      <c r="CP75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140886</v>
      </c>
      <c r="CQ75">
        <f t="shared" si="55"/>
        <v>2.4855853873943516</v>
      </c>
      <c r="CR75">
        <f>IF(OR(ISNA($A75),$AC75&lt;100),NA(),IF($BR75=0,0,FLOOR((CP75-_xlfn.XLOOKUP(_xlfn.AGGREGATE(5,6,$BR$3:$BR2026),$BR$3:$BR$2000,CP$3:CP$2000,1,1))/_xlfn.XLOOKUP($BR75,$BR$3:$BR$2000,$BR$3:$BR$2000,1,1), 1)))</f>
        <v>5414</v>
      </c>
      <c r="CS75">
        <f t="shared" si="89"/>
        <v>4.6765423840860132</v>
      </c>
      <c r="CT75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13964</v>
      </c>
      <c r="CU75">
        <f>IF(OR(ISNA($A75),$AC75&lt;100),NA(),IF(CT75=100,0,($BR75*LOG(2)/LOG(CT75/100))))</f>
        <v>3.6488316933524469</v>
      </c>
      <c r="CV75">
        <f>IF(OR(ISNA($A75),$AC75&lt;100),NA(),IF($BR75=0,0,FLOOR((CT75-_xlfn.XLOOKUP(_xlfn.AGGREGATE(5,6,$BR$3:$BR2026),$BR$3:$BR$2000,CT$3:CT$2000,1,1))/_xlfn.XLOOKUP($BR75,$BR$3:$BR$2000,$BR$3:$BR$2000,1,1), 1)))</f>
        <v>532</v>
      </c>
      <c r="CW75">
        <f t="shared" si="90"/>
        <v>7.7888310300659684</v>
      </c>
      <c r="CX75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683</v>
      </c>
      <c r="CY75">
        <f t="shared" si="56"/>
        <v>9.3798965590512271</v>
      </c>
      <c r="CZ75">
        <f>IF(OR(ISNA($A75),$AC75&lt;100),NA(),IF($BR75=0,0,FLOOR((CX75-_xlfn.XLOOKUP(_xlfn.AGGREGATE(5,6,$BR$3:$BR2026),$BR$3:$BR$2000,CX$3:CX$2000,1,1))/_xlfn.XLOOKUP($BR75,$BR$3:$BR$2000,$BR$3:$BR$2000,1,1), 1)))</f>
        <v>22</v>
      </c>
      <c r="DA75">
        <f t="shared" si="91"/>
        <v>8.7530743734644805</v>
      </c>
      <c r="DB75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8320</v>
      </c>
      <c r="DC75">
        <f t="shared" si="57"/>
        <v>4.0761860345622747</v>
      </c>
      <c r="DD75">
        <f>IF(OR(ISNA($A75),$AC75&lt;100),NA(),IF($BR75=0,0,FLOOR((DB75-_xlfn.XLOOKUP(_xlfn.AGGREGATE(5,6,$BR$3:$BR2026),$BR$3:$BR$2000,DB$3:DB$2000,1,1))/_xlfn.XLOOKUP($BR75,$BR$3:$BR$2000,$BR$3:$BR$2000,1,1), 1)))</f>
        <v>316</v>
      </c>
      <c r="DE75">
        <f t="shared" si="92"/>
        <v>68.307418154157631</v>
      </c>
      <c r="DF75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25150</v>
      </c>
      <c r="DG75">
        <f t="shared" si="58"/>
        <v>3.2604274216239446</v>
      </c>
      <c r="DH75">
        <f>IF(OR(ISNA($A75),$AC75&lt;100),NA(),IF($BR75=0,0,FLOOR((DF75-_xlfn.XLOOKUP(_xlfn.AGGREGATE(5,6,$BR$3:$BR2026),$BR$3:$BR$2000,DF$3:DF$2000,1,1))/_xlfn.XLOOKUP($BR75,$BR$3:$BR$2000,$BR$3:$BR$2000,1,1), 1)))</f>
        <v>962</v>
      </c>
      <c r="DI75">
        <f t="shared" si="93"/>
        <v>5.439571293740733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59"/>
        <v>5800</v>
      </c>
      <c r="AD76">
        <f t="shared" si="60"/>
        <v>2625</v>
      </c>
      <c r="AE76">
        <f t="shared" si="61"/>
        <v>41</v>
      </c>
      <c r="AF76" s="5">
        <f t="shared" si="62"/>
        <v>0.75886524822695034</v>
      </c>
      <c r="AG76">
        <f t="shared" si="63"/>
        <v>3134</v>
      </c>
      <c r="AH76">
        <f t="shared" si="64"/>
        <v>3163</v>
      </c>
      <c r="AI76">
        <f t="shared" si="65"/>
        <v>2621</v>
      </c>
      <c r="AJ76">
        <f t="shared" si="66"/>
        <v>23</v>
      </c>
      <c r="AK76">
        <f t="shared" si="67"/>
        <v>519</v>
      </c>
      <c r="AL76" s="2">
        <f t="shared" si="68"/>
        <v>1.5378844711177795E-2</v>
      </c>
      <c r="AM76" s="2">
        <f t="shared" si="69"/>
        <v>0.98462115528882221</v>
      </c>
      <c r="AN76" s="2">
        <f t="shared" si="70"/>
        <v>1.6551724137931035E-2</v>
      </c>
      <c r="AO76" s="2">
        <f t="shared" si="71"/>
        <v>0.45465517241379311</v>
      </c>
      <c r="AP76" s="2">
        <f t="shared" si="72"/>
        <v>4.827586206896552E-3</v>
      </c>
      <c r="AQ76" s="2">
        <f t="shared" si="73"/>
        <v>7.0862068965517236E-2</v>
      </c>
      <c r="AR76" s="2">
        <f t="shared" si="74"/>
        <v>0.15879310344827585</v>
      </c>
      <c r="AS76" s="2">
        <f t="shared" si="75"/>
        <v>1.5344827586206897E-2</v>
      </c>
      <c r="AT76" s="2">
        <f t="shared" si="76"/>
        <v>7.9310344827586213E-2</v>
      </c>
      <c r="AU76" s="2">
        <f t="shared" si="77"/>
        <v>0.1996551724137931</v>
      </c>
      <c r="AV76" s="3">
        <f t="shared" ca="1" si="78"/>
        <v>221.14285714285714</v>
      </c>
      <c r="AW76" s="2">
        <f t="shared" si="79"/>
        <v>1.8795011417530299E-2</v>
      </c>
      <c r="AX76" s="2">
        <f t="shared" si="80"/>
        <v>-0.24113475177304963</v>
      </c>
      <c r="AY76" t="e">
        <f t="shared" si="81"/>
        <v>#N/A</v>
      </c>
      <c r="AZ76">
        <f t="shared" si="82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>
        <f>IF(OR(_xlfn.IFNA($A76,"")="", ROW()&lt;=3,MAX(International!$I$3:$I$2000)&lt;$AC76),"",$A76-_xlfn.XLOOKUP($AC76,International!$I$3:$I$2000,International!$A$3:$A$2000,NA(),1,1))</f>
        <v>-4</v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83"/>
        <v>27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>
        <f>IFERROR(IF(OR(ISNA($A76),$AC76&lt;100),NA(),IF(FLOOR((2^(($BR76+6*LOG(10)/LOG(2))/3)),2)&gt; _xlfn.AGGREGATE(4,6,$BZ$3:$DF$2000)+2000,NA(),FLOOR((2^(($BR76+6*LOG(10)/LOG(2))/3)),2))), NA())</f>
        <v>51200</v>
      </c>
      <c r="BV76">
        <f>IFERROR(IF(OR(ISNA($A76),$AC76&lt;100),NA(),IF(FLOOR((2^(($BR76+8*LOG(10)/LOG(2))/4)),2)&gt; _xlfn.AGGREGATE(4,6,$BZ$3:$DF$2000)+2000,NA(),FLOOR((2^(($BR76+8*LOG(10)/LOG(2))/4)),2))), NA())</f>
        <v>10762</v>
      </c>
      <c r="BW76">
        <f>IFERROR(IF(OR(ISNA($A76),$AC76&lt;100),NA(),IF(FLOOR((2^(($BR76+10*LOG(10)/LOG(2))/5)),2)&gt; _xlfn.AGGREGATE(4,6,$BZ$3:$DF$2000)+2000,NA(),FLOOR((2^(($BR76+10*LOG(10)/LOG(2))/5)),2))), NA())</f>
        <v>4222</v>
      </c>
      <c r="BX76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3646</v>
      </c>
      <c r="BY76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5427</v>
      </c>
      <c r="BZ76">
        <f t="shared" si="84"/>
        <v>5800</v>
      </c>
      <c r="CA76">
        <f t="shared" si="51"/>
        <v>4.6090965509204436</v>
      </c>
      <c r="CB76">
        <f>IF(OR(ISNA($A76),$AC76&lt;100),NA(),IF($BR76=0,0,FLOOR((BZ76-_xlfn.XLOOKUP(_xlfn.AGGREGATE(5,6,$BR$3:$BR2027),$BR$3:$BR$2000,BZ$3:BZ$2000,1,1))/_xlfn.XLOOKUP($BR76,$BR$3:$BR$2000,$BR$3:$BR$2000,1,1), 1)))</f>
        <v>210</v>
      </c>
      <c r="CC76">
        <f t="shared" si="85"/>
        <v>37.224814842744195</v>
      </c>
      <c r="CD76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53578</v>
      </c>
      <c r="CE76">
        <f t="shared" si="52"/>
        <v>2.9783254293027186</v>
      </c>
      <c r="CF76">
        <f>IF(OR(ISNA($A76),$AC76&lt;100),NA(),IF($BR76=0,0,FLOOR((CD76-_xlfn.XLOOKUP(_xlfn.AGGREGATE(5,6,$BR$3:$BR2027),$BR$3:$BR$2000,CD$3:CD$2000,1,1))/_xlfn.XLOOKUP($BR76,$BR$3:$BR$2000,$BR$3:$BR$2000,1,1), 1)))</f>
        <v>1978</v>
      </c>
      <c r="CG76">
        <f t="shared" si="86"/>
        <v>5.3096732331824574</v>
      </c>
      <c r="CH76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32964</v>
      </c>
      <c r="CI76">
        <f t="shared" si="53"/>
        <v>3.2278320392290465</v>
      </c>
      <c r="CJ76">
        <f>IF(OR(ISNA($A76),$AC76&lt;100),NA(),IF($BR76=0,0,FLOOR((CH76-_xlfn.XLOOKUP(_xlfn.AGGREGATE(5,6,$BR$3:$BR2027),$BR$3:$BR$2000,CH$3:CH$2000,1,1))/_xlfn.XLOOKUP($BR76,$BR$3:$BR$2000,$BR$3:$BR$2000,1,1), 1)))</f>
        <v>1217</v>
      </c>
      <c r="CK76">
        <f t="shared" si="87"/>
        <v>5.6449976108604174</v>
      </c>
      <c r="CL76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4681</v>
      </c>
      <c r="CM76">
        <f t="shared" si="54"/>
        <v>4.8659653095502824</v>
      </c>
      <c r="CN76">
        <f>IF(OR(ISNA($A76),$AC76&lt;100),NA(),IF($BR76=0,0,FLOOR((CL76-_xlfn.XLOOKUP(_xlfn.AGGREGATE(5,6,$BR$3:$BR2027),$BR$3:$BR$2000,CL$3:CL$2000,1,1))/_xlfn.XLOOKUP($BR76,$BR$3:$BR$2000,$BR$3:$BR$2000,1,1), 1)))</f>
        <v>163</v>
      </c>
      <c r="CO76">
        <f t="shared" si="88"/>
        <v>10.048871756484703</v>
      </c>
      <c r="CP76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161807</v>
      </c>
      <c r="CQ76">
        <f t="shared" si="55"/>
        <v>2.5328191669223004</v>
      </c>
      <c r="CR76">
        <f>IF(OR(ISNA($A76),$AC76&lt;100),NA(),IF($BR76=0,0,FLOOR((CP76-_xlfn.XLOOKUP(_xlfn.AGGREGATE(5,6,$BR$3:$BR2027),$BR$3:$BR$2000,CP$3:CP$2000,1,1))/_xlfn.XLOOKUP($BR76,$BR$3:$BR$2000,$BR$3:$BR$2000,1,1), 1)))</f>
        <v>5988</v>
      </c>
      <c r="CS76">
        <f t="shared" si="89"/>
        <v>5.0063639495560839</v>
      </c>
      <c r="CT76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15348</v>
      </c>
      <c r="CU76">
        <f>IF(OR(ISNA($A76),$AC76&lt;100),NA(),IF(CT76=100,0,($BR76*LOG(2)/LOG(CT76/100))))</f>
        <v>3.7180317127668649</v>
      </c>
      <c r="CV76">
        <f>IF(OR(ISNA($A76),$AC76&lt;100),NA(),IF($BR76=0,0,FLOOR((CT76-_xlfn.XLOOKUP(_xlfn.AGGREGATE(5,6,$BR$3:$BR2027),$BR$3:$BR$2000,CT$3:CT$2000,1,1))/_xlfn.XLOOKUP($BR76,$BR$3:$BR$2000,$BR$3:$BR$2000,1,1), 1)))</f>
        <v>564</v>
      </c>
      <c r="CW76">
        <f t="shared" si="90"/>
        <v>7.3346903070261353</v>
      </c>
      <c r="CX76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732</v>
      </c>
      <c r="CY76">
        <f t="shared" si="56"/>
        <v>9.4016260300294672</v>
      </c>
      <c r="CZ76">
        <f>IF(OR(ISNA($A76),$AC76&lt;100),NA(),IF($BR76=0,0,FLOOR((CX76-_xlfn.XLOOKUP(_xlfn.AGGREGATE(5,6,$BR$3:$BR2027),$BR$3:$BR$2000,CX$3:CX$2000,1,1))/_xlfn.XLOOKUP($BR76,$BR$3:$BR$2000,$BR$3:$BR$2000,1,1), 1)))</f>
        <v>23</v>
      </c>
      <c r="DA76">
        <f t="shared" si="91"/>
        <v>10.00419475946771</v>
      </c>
      <c r="DB76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8413</v>
      </c>
      <c r="DC76">
        <f t="shared" si="57"/>
        <v>4.2223466217915613</v>
      </c>
      <c r="DD76">
        <f>IF(OR(ISNA($A76),$AC76&lt;100),NA(),IF($BR76=0,0,FLOOR((DB76-_xlfn.XLOOKUP(_xlfn.AGGREGATE(5,6,$BR$3:$BR2027),$BR$3:$BR$2000,DB$3:DB$2000,1,1))/_xlfn.XLOOKUP($BR76,$BR$3:$BR$2000,$BR$3:$BR$2000,1,1), 1)))</f>
        <v>307</v>
      </c>
      <c r="DE76">
        <f t="shared" si="92"/>
        <v>62.356517989457252</v>
      </c>
      <c r="DF76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29474</v>
      </c>
      <c r="DG76">
        <f t="shared" si="58"/>
        <v>3.2913587346380431</v>
      </c>
      <c r="DH76">
        <f>IF(OR(ISNA($A76),$AC76&lt;100),NA(),IF($BR76=0,0,FLOOR((DF76-_xlfn.XLOOKUP(_xlfn.AGGREGATE(5,6,$BR$3:$BR2027),$BR$3:$BR$2000,DF$3:DF$2000,1,1))/_xlfn.XLOOKUP($BR76,$BR$3:$BR$2000,$BR$3:$BR$2000,1,1), 1)))</f>
        <v>1087</v>
      </c>
      <c r="DI76">
        <f t="shared" si="93"/>
        <v>4.3690164636614206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>
        <f>IF(OR(Daily!$A77="",Daily!$B77="*"),NA(),Daily!A77)</f>
        <v>43928</v>
      </c>
      <c r="B77">
        <f>IF(_xlfn.IFNA($A77,"")="","",Daily!C77+IF(ROW(A77)&gt;4,B76,0))</f>
        <v>97</v>
      </c>
      <c r="C77">
        <f>IF(_xlfn.IFNA($A77,"")="","",Daily!D77+IF(ROW(B77)&gt;4,C76,0))</f>
        <v>42</v>
      </c>
      <c r="D77">
        <f>IF(_xlfn.IFNA($A77,"")="","",Daily!E77+IF(ROW(C77)&gt;4,D76,0))</f>
        <v>2</v>
      </c>
      <c r="E77">
        <f>IF(_xlfn.IFNA($A77,"")="","",Daily!F77+IF(ROW(D77)&gt;4,E76,0))</f>
        <v>2686</v>
      </c>
      <c r="F77">
        <f>IF(_xlfn.IFNA($A77,"")="","",Daily!G77+IF(ROW(E77)&gt;4,F76,0))</f>
        <v>4</v>
      </c>
      <c r="G77">
        <f>IF(_xlfn.IFNA($A77,"")="","",Daily!H77+IF(ROW(F77)&gt;4,G76,0))</f>
        <v>21</v>
      </c>
      <c r="H77">
        <f>IF(_xlfn.IFNA($A77,"")="","",Daily!I77+IF(ROW(G77)&gt;4,H76,0))</f>
        <v>28</v>
      </c>
      <c r="I77">
        <f>IF(_xlfn.IFNA($A77,"")="","",Daily!J77+IF(ROW(H77)&gt;4,I76,0))</f>
        <v>2</v>
      </c>
      <c r="J77">
        <f>IF(_xlfn.IFNA($A77,"")="","",Daily!K77+IF(ROW(I77)&gt;4,J76,0))</f>
        <v>0</v>
      </c>
      <c r="K77">
        <f>IF(_xlfn.IFNA($A77,"")="","",Daily!L77+IF(ROW(J77)&gt;4,K76,0))</f>
        <v>415</v>
      </c>
      <c r="L77">
        <f>IF(_xlfn.IFNA($A77,"")="","",Daily!M77+IF(ROW(K77)&gt;4,L76,0))</f>
        <v>89</v>
      </c>
      <c r="M77">
        <f>IF(_xlfn.IFNA($A77,"")="","",Daily!N77+IF(ROW(L77)&gt;4,M76,0))</f>
        <v>1</v>
      </c>
      <c r="N77">
        <f>IF(_xlfn.IFNA($A77,"")="","",Daily!O77+IF(ROW(M77)&gt;4,N76,0))</f>
        <v>934</v>
      </c>
      <c r="O77">
        <f>IF(_xlfn.IFNA($A77,"")="","",Daily!P77+IF(ROW(N77)&gt;4,O76,0))</f>
        <v>8</v>
      </c>
      <c r="P77">
        <f>IF(_xlfn.IFNA($A77,"")="","",Daily!Q77+IF(ROW(O77)&gt;4,P76,0))</f>
        <v>5</v>
      </c>
      <c r="Q77">
        <f>IF(_xlfn.IFNA($A77,"")="","",Daily!R77+IF(ROW(P77)&gt;4,Q76,0))</f>
        <v>98</v>
      </c>
      <c r="R77">
        <f>IF(_xlfn.IFNA($A77,"")="","",Daily!S77+IF(ROW(Q77)&gt;4,R76,0))</f>
        <v>5</v>
      </c>
      <c r="S77">
        <f>IF(_xlfn.IFNA($A77,"")="","",Daily!T77+IF(ROW(R77)&gt;4,S76,0))</f>
        <v>3</v>
      </c>
      <c r="T77">
        <f>IF(_xlfn.IFNA($A77,"")="","",Daily!U77+IF(ROW(S77)&gt;4,T76,0))</f>
        <v>470</v>
      </c>
      <c r="U77">
        <f>IF(_xlfn.IFNA($A77,"")="","",Daily!V77+IF(ROW(T77)&gt;4,U76,0))</f>
        <v>170</v>
      </c>
      <c r="V77">
        <f>IF(_xlfn.IFNA($A77,"")="","",Daily!W77+IF(ROW(U77)&gt;4,V76,0))</f>
        <v>6</v>
      </c>
      <c r="W77">
        <f>IF(_xlfn.IFNA($A77,"")="","",Daily!X77+IF(ROW(V77)&gt;4,W76,0))</f>
        <v>1191</v>
      </c>
      <c r="X77">
        <f>IF(_xlfn.IFNA($A77,"")="","",Daily!Y77+IF(ROW(W77)&gt;4,X76,0))</f>
        <v>686</v>
      </c>
      <c r="Y77">
        <f>IF(_xlfn.IFNA($A77,"")="","",Daily!Z77+IF(ROW(X77)&gt;4,Y76,0))</f>
        <v>11</v>
      </c>
      <c r="Z77">
        <f>IF(_xlfn.IFNA($A77,"")="","",Daily!C77+Daily!F77+Daily!I77+Daily!L77+Daily!O77+Daily!R77+Daily!U77+Daily!X77)</f>
        <v>119</v>
      </c>
      <c r="AA77">
        <f>IF(_xlfn.IFNA($A77,"")="","",Daily!D77+Daily!G77+Daily!J77+Daily!M77+Daily!P77+Daily!S77+Daily!V77+Daily!Y77+Daily!AA77)</f>
        <v>188</v>
      </c>
      <c r="AB77">
        <f>IF(_xlfn.IFNA($A77,"")="","",Daily!E77+Daily!H77+Daily!K77+Daily!N77+Daily!Q77+Daily!T77+Daily!W77+Daily!Z77)</f>
        <v>8</v>
      </c>
      <c r="AC77">
        <f t="shared" si="59"/>
        <v>5919</v>
      </c>
      <c r="AD77">
        <f t="shared" si="60"/>
        <v>2813</v>
      </c>
      <c r="AE77">
        <f t="shared" si="61"/>
        <v>49</v>
      </c>
      <c r="AF77" s="5">
        <f t="shared" si="62"/>
        <v>1.1121495327102804</v>
      </c>
      <c r="AG77">
        <f t="shared" si="63"/>
        <v>3057</v>
      </c>
      <c r="AH77">
        <f t="shared" si="64"/>
        <v>3233</v>
      </c>
      <c r="AI77">
        <f t="shared" si="65"/>
        <v>2809</v>
      </c>
      <c r="AJ77">
        <f t="shared" si="66"/>
        <v>28</v>
      </c>
      <c r="AK77">
        <f t="shared" si="67"/>
        <v>396</v>
      </c>
      <c r="AL77" s="2">
        <f t="shared" si="68"/>
        <v>1.7120894479385047E-2</v>
      </c>
      <c r="AM77" s="2">
        <f t="shared" si="69"/>
        <v>0.98287910552061497</v>
      </c>
      <c r="AN77" s="2">
        <f t="shared" si="70"/>
        <v>1.6387903362054403E-2</v>
      </c>
      <c r="AO77" s="2">
        <f t="shared" si="71"/>
        <v>0.45379287041730021</v>
      </c>
      <c r="AP77" s="2">
        <f t="shared" si="72"/>
        <v>4.7305288055414767E-3</v>
      </c>
      <c r="AQ77" s="2">
        <f t="shared" si="73"/>
        <v>7.011319479641831E-2</v>
      </c>
      <c r="AR77" s="2">
        <f t="shared" si="74"/>
        <v>0.15779692515627639</v>
      </c>
      <c r="AS77" s="2">
        <f t="shared" si="75"/>
        <v>1.6556850819395168E-2</v>
      </c>
      <c r="AT77" s="2">
        <f t="shared" si="76"/>
        <v>7.9405304950160502E-2</v>
      </c>
      <c r="AU77" s="2">
        <f t="shared" si="77"/>
        <v>0.20121642169285353</v>
      </c>
      <c r="AV77" s="3">
        <f t="shared" ca="1" si="78"/>
        <v>194</v>
      </c>
      <c r="AW77" s="2">
        <f t="shared" si="79"/>
        <v>2.0517241379310346E-2</v>
      </c>
      <c r="AX77" s="2">
        <f t="shared" si="80"/>
        <v>0.11214953271028037</v>
      </c>
      <c r="AY77" t="e">
        <f t="shared" si="81"/>
        <v>#N/A</v>
      </c>
      <c r="AZ77">
        <f t="shared" si="82"/>
        <v>12</v>
      </c>
      <c r="BA77" s="3">
        <f>IF(_xlfn.IFNA($A77,"")="","",AC77/(Configuration!$B$1/1000000))</f>
        <v>233.35948557618386</v>
      </c>
      <c r="BB77">
        <f>IF(OR(_xlfn.IFNA($A77,"")="", ROW()&lt;=3,MAX(International!$C$3:$C$2000)&lt;$AC77),"",$A77-_xlfn.XLOOKUP($AC77,International!$C$3:$C$2000,International!$A$3:$A$2000,NA(),1,1))</f>
        <v>30</v>
      </c>
      <c r="BC77">
        <f>IF(OR(_xlfn.IFNA($A77,"")="", ROW()&lt;=3,MAX(International!$D$3:$D$2000)&lt;$BA77),"",$A77-_xlfn.XLOOKUP($BA77,International!$D$3:$D$2000,International!$A$3:$A$2000,NA(),1,1))</f>
        <v>26</v>
      </c>
      <c r="BD77">
        <f>IF(OR(_xlfn.IFNA($A77,"")="", ROW()&lt;=3,MAX(International!$F$3:$F$2000)&lt;$AC77),"",$A77-_xlfn.XLOOKUP($AC77,International!$F$3:$F$2000,International!$A$3:$A$2000,NA(),1,1))</f>
        <v>22</v>
      </c>
      <c r="BE77">
        <f>IF(OR(_xlfn.IFNA($A77,"")="", ROW()&lt;=3,MAX(International!$G$3:$G$2000)&lt;$BA77),"",$A77-_xlfn.XLOOKUP($BA77,International!$G$3:$G$2000,International!$A$3:$A$2000,NA(),1,1))</f>
        <v>16</v>
      </c>
      <c r="BF77" t="str">
        <f>IF(OR(_xlfn.IFNA($A77,"")="", ROW()&lt;=3,MAX(International!$I$3:$I$2000)&lt;$AC77),"",$A77-_xlfn.XLOOKUP($AC77,International!$I$3:$I$2000,International!$A$3:$A$2000,NA(),1,1))</f>
        <v/>
      </c>
      <c r="BG77">
        <f>IF(OR(_xlfn.IFNA($A77,"")="", ROW()&lt;=3,MAX(International!$J$3:$J$2000)&lt;$BA77),"",$A77-_xlfn.XLOOKUP($BA77,International!$J$3:$J$2000,International!$A$3:$A$2000,NA(),1,1))</f>
        <v>16</v>
      </c>
      <c r="BH77">
        <f>IF(OR(_xlfn.IFNA($A77,"")="", ROW()&lt;=3,MAX(International!$L$3:$L$2000)&lt;$AC77),"",$A77-_xlfn.XLOOKUP($AC77,International!$L$3:$L$2000,International!$A$3:$A$2000,NA(),1,1))</f>
        <v>21</v>
      </c>
      <c r="BI77">
        <f>IF(OR(_xlfn.IFNA($A77,"")="", ROW()&lt;=3,MAX(International!$M$3:$M$2000)&lt;$BA77),"",$A77-_xlfn.XLOOKUP($BA77,International!$M$3:$M$2000,International!$A$3:$A$2000,NA(),1,1))</f>
        <v>12</v>
      </c>
      <c r="BJ77">
        <f>IF(OR(_xlfn.IFNA($A77,"")="", ROW()&lt;=3,MAX(International!$O$3:$O$2000)&lt;$AC77),"",$A77-_xlfn.XLOOKUP($AC77,International!$O$3:$O$2000,International!$A$3:$A$2000,NA(),1,1))</f>
        <v>12</v>
      </c>
      <c r="BK77">
        <f>IF(OR(_xlfn.IFNA($A77,"")="", ROW()&lt;=3,MAX(International!$P$3:$P$2000)&lt;$BA77),"",$A77-_xlfn.XLOOKUP($BA77,International!$P$3:$P$2000,International!$A$3:$A$2000,NA(),1,1))</f>
        <v>17</v>
      </c>
      <c r="BL77" t="str">
        <f>IF(OR(_xlfn.IFNA($A77,"")="", ROW()&lt;=3,MAX(International!$R$3:$R$2000)&lt;$AC77),"",$A77-_xlfn.XLOOKUP($AC77,International!$R$3:$R$2000,International!$A$3:$A$2000,NA(),1,1))</f>
        <v/>
      </c>
      <c r="BM77">
        <f>IF(OR(_xlfn.IFNA($A77,"")="", ROW()&lt;=3,MAX(International!$S$3:$S$2000)&lt;$BA77),"",$A77-_xlfn.XLOOKUP($BA77,International!$S$3:$S$2000,International!$A$3:$A$2000,NA(),1,1))</f>
        <v>1</v>
      </c>
      <c r="BN77">
        <f>IF(OR(_xlfn.IFNA($A77,"")="", ROW()&lt;=3,MAX(International!$U$3:$U$2000)&lt;$AC77),"",$A77-_xlfn.XLOOKUP($AC77,International!$U$3:$U$2000,International!$A$3:$A$2000,NA(),1,1))</f>
        <v>33</v>
      </c>
      <c r="BO77" t="str">
        <f>IF(OR(_xlfn.IFNA($A77,"")="", ROW()&lt;=3,MAX(International!$V$3:$V$2000)&lt;$BA77),"",$A77-_xlfn.XLOOKUP($BA77,International!$V$3:$V$2000,International!$A$3:$A$2000,NA(),1,1))</f>
        <v/>
      </c>
      <c r="BP77">
        <f>IF(OR(_xlfn.IFNA($A77,"")="", ROW()&lt;=3,MAX(International!$X$3:$X$2000)&lt;$AC77),"",$A77-_xlfn.XLOOKUP($AC77,International!$X$3:$X$2000,International!$A$3:$A$2000,NA(),1,1))</f>
        <v>15</v>
      </c>
      <c r="BQ77">
        <f>IF(OR(_xlfn.IFNA($A77,"")="", ROW()&lt;=3,MAX(International!$Y$3:$Y$2000)&lt;$BA77),"",$A77-_xlfn.XLOOKUP($BA77,International!$Y$3:$Y$2000,International!$A$3:$A$2000,NA(),1,1))</f>
        <v>10</v>
      </c>
      <c r="BR77">
        <f t="shared" si="83"/>
        <v>28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>
        <f>IFERROR(IF(OR(ISNA($A77),$AC77&lt;100),NA(),IF(FLOOR((2^(($BR77+6*LOG(10)/LOG(2))/3)),2)&gt; _xlfn.AGGREGATE(4,6,$BZ$3:$DF$2000)+2000,NA(),FLOOR((2^(($BR77+6*LOG(10)/LOG(2))/3)),2))), NA())</f>
        <v>64506</v>
      </c>
      <c r="BV77">
        <f>IFERROR(IF(OR(ISNA($A77),$AC77&lt;100),NA(),IF(FLOOR((2^(($BR77+8*LOG(10)/LOG(2))/4)),2)&gt; _xlfn.AGGREGATE(4,6,$BZ$3:$DF$2000)+2000,NA(),FLOOR((2^(($BR77+8*LOG(10)/LOG(2))/4)),2))), NA())</f>
        <v>12800</v>
      </c>
      <c r="BW77">
        <f>IFERROR(IF(OR(ISNA($A77),$AC77&lt;100),NA(),IF(FLOOR((2^(($BR77+10*LOG(10)/LOG(2))/5)),2)&gt; _xlfn.AGGREGATE(4,6,$BZ$3:$DF$2000)+2000,NA(),FLOOR((2^(($BR77+10*LOG(10)/LOG(2))/5)),2))), NA())</f>
        <v>4850</v>
      </c>
      <c r="BX77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4166</v>
      </c>
      <c r="BY77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5624</v>
      </c>
      <c r="BZ77">
        <f t="shared" si="84"/>
        <v>5919</v>
      </c>
      <c r="CA77">
        <f t="shared" si="51"/>
        <v>4.7560151071860153</v>
      </c>
      <c r="CB77">
        <f>IF(OR(ISNA($A77),$AC77&lt;100),NA(),IF($BR77=0,0,FLOOR((BZ77-_xlfn.XLOOKUP(_xlfn.AGGREGATE(5,6,$BR$3:$BR2028),$BR$3:$BR$2000,BZ$3:BZ$2000,1,1))/_xlfn.XLOOKUP($BR77,$BR$3:$BR$2000,$BR$3:$BR$2000,1,1), 1)))</f>
        <v>207</v>
      </c>
      <c r="CC77">
        <f t="shared" si="85"/>
        <v>34.129044564471258</v>
      </c>
      <c r="CD77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59138</v>
      </c>
      <c r="CE77">
        <f t="shared" si="52"/>
        <v>3.0408533290921453</v>
      </c>
      <c r="CF77">
        <f>IF(OR(ISNA($A77),$AC77&lt;100),NA(),IF($BR77=0,0,FLOOR((CD77-_xlfn.XLOOKUP(_xlfn.AGGREGATE(5,6,$BR$3:$BR2028),$BR$3:$BR$2000,CD$3:CD$2000,1,1))/_xlfn.XLOOKUP($BR77,$BR$3:$BR$2000,$BR$3:$BR$2000,1,1), 1)))</f>
        <v>2106</v>
      </c>
      <c r="CG77">
        <f t="shared" si="86"/>
        <v>7.0202669689457711</v>
      </c>
      <c r="CH77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37575</v>
      </c>
      <c r="CI77">
        <f t="shared" si="53"/>
        <v>3.273464284910566</v>
      </c>
      <c r="CJ77">
        <f>IF(OR(ISNA($A77),$AC77&lt;100),NA(),IF($BR77=0,0,FLOOR((CH77-_xlfn.XLOOKUP(_xlfn.AGGREGATE(5,6,$BR$3:$BR2028),$BR$3:$BR$2000,CH$3:CH$2000,1,1))/_xlfn.XLOOKUP($BR77,$BR$3:$BR$2000,$BR$3:$BR$2000,1,1), 1)))</f>
        <v>1338</v>
      </c>
      <c r="CK77">
        <f t="shared" si="87"/>
        <v>5.2943166789631926</v>
      </c>
      <c r="CL77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5071</v>
      </c>
      <c r="CM77">
        <f t="shared" si="54"/>
        <v>4.9433296954782184</v>
      </c>
      <c r="CN77">
        <f>IF(OR(ISNA($A77),$AC77&lt;100),NA(),IF($BR77=0,0,FLOOR((CL77-_xlfn.XLOOKUP(_xlfn.AGGREGATE(5,6,$BR$3:$BR2028),$BR$3:$BR$2000,CL$3:CL$2000,1,1))/_xlfn.XLOOKUP($BR77,$BR$3:$BR$2000,$BR$3:$BR$2000,1,1), 1)))</f>
        <v>171</v>
      </c>
      <c r="CO77">
        <f t="shared" si="88"/>
        <v>8.6614950518994664</v>
      </c>
      <c r="CP77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188172</v>
      </c>
      <c r="CQ77">
        <f t="shared" si="55"/>
        <v>2.5740413205351049</v>
      </c>
      <c r="CR77">
        <f>IF(OR(ISNA($A77),$AC77&lt;100),NA(),IF($BR77=0,0,FLOOR((CP77-_xlfn.XLOOKUP(_xlfn.AGGREGATE(5,6,$BR$3:$BR2028),$BR$3:$BR$2000,CP$3:CP$2000,1,1))/_xlfn.XLOOKUP($BR77,$BR$3:$BR$2000,$BR$3:$BR$2000,1,1), 1)))</f>
        <v>6716</v>
      </c>
      <c r="CS77">
        <f t="shared" si="89"/>
        <v>4.5918331283501637</v>
      </c>
      <c r="CT77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16770</v>
      </c>
      <c r="CU77">
        <f>IF(OR(ISNA($A77),$AC77&lt;100),NA(),IF(CT77=100,0,($BR77*LOG(2)/LOG(CT77/100))))</f>
        <v>3.7890378076543021</v>
      </c>
      <c r="CV77">
        <f>IF(OR(ISNA($A77),$AC77&lt;100),NA(),IF($BR77=0,0,FLOOR((CT77-_xlfn.XLOOKUP(_xlfn.AGGREGATE(5,6,$BR$3:$BR2028),$BR$3:$BR$2000,CT$3:CT$2000,1,1))/_xlfn.XLOOKUP($BR77,$BR$3:$BR$2000,$BR$3:$BR$2000,1,1), 1)))</f>
        <v>595</v>
      </c>
      <c r="CW77">
        <f t="shared" si="90"/>
        <v>7.8227662287169082</v>
      </c>
      <c r="CX77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802</v>
      </c>
      <c r="CY77">
        <f t="shared" si="56"/>
        <v>9.3221398153397566</v>
      </c>
      <c r="CZ77">
        <f>IF(OR(ISNA($A77),$AC77&lt;100),NA(),IF($BR77=0,0,FLOOR((CX77-_xlfn.XLOOKUP(_xlfn.AGGREGATE(5,6,$BR$3:$BR2028),$BR$3:$BR$2000,CX$3:CX$2000,1,1))/_xlfn.XLOOKUP($BR77,$BR$3:$BR$2000,$BR$3:$BR$2000,1,1), 1)))</f>
        <v>25</v>
      </c>
      <c r="DA77">
        <f t="shared" si="91"/>
        <v>7.5896380940504553</v>
      </c>
      <c r="DB77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8565</v>
      </c>
      <c r="DC77">
        <f t="shared" si="57"/>
        <v>4.3611116710991711</v>
      </c>
      <c r="DD77">
        <f>IF(OR(ISNA($A77),$AC77&lt;100),NA(),IF($BR77=0,0,FLOOR((DB77-_xlfn.XLOOKUP(_xlfn.AGGREGATE(5,6,$BR$3:$BR2028),$BR$3:$BR$2000,DB$3:DB$2000,1,1))/_xlfn.XLOOKUP($BR77,$BR$3:$BR$2000,$BR$3:$BR$2000,1,1), 1)))</f>
        <v>302</v>
      </c>
      <c r="DE77">
        <f t="shared" si="92"/>
        <v>38.710323712732873</v>
      </c>
      <c r="DF77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33718</v>
      </c>
      <c r="DG77">
        <f t="shared" si="58"/>
        <v>3.3343752643080458</v>
      </c>
      <c r="DH77">
        <f>IF(OR(ISNA($A77),$AC77&lt;100),NA(),IF($BR77=0,0,FLOOR((DF77-_xlfn.XLOOKUP(_xlfn.AGGREGATE(5,6,$BR$3:$BR2028),$BR$3:$BR$2000,DF$3:DF$2000,1,1))/_xlfn.XLOOKUP($BR77,$BR$3:$BR$2000,$BR$3:$BR$2000,1,1), 1)))</f>
        <v>1200</v>
      </c>
      <c r="DI77">
        <f t="shared" si="93"/>
        <v>5.1526180033889721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>
        <f>IF(OR(Daily!$A78="",Daily!$B78="*"),NA(),Daily!A78)</f>
        <v>43929</v>
      </c>
      <c r="B78">
        <f>IF(_xlfn.IFNA($A78,"")="","",Daily!C78+IF(ROW(A78)&gt;4,B77,0))</f>
        <v>99</v>
      </c>
      <c r="C78">
        <f>IF(_xlfn.IFNA($A78,"")="","",Daily!D78+IF(ROW(B78)&gt;4,C77,0))</f>
        <v>47</v>
      </c>
      <c r="D78">
        <f>IF(_xlfn.IFNA($A78,"")="","",Daily!E78+IF(ROW(C78)&gt;4,D77,0))</f>
        <v>2</v>
      </c>
      <c r="E78">
        <f>IF(_xlfn.IFNA($A78,"")="","",Daily!F78+IF(ROW(D78)&gt;4,E77,0))</f>
        <v>2734</v>
      </c>
      <c r="F78">
        <f>IF(_xlfn.IFNA($A78,"")="","",Daily!G78+IF(ROW(E78)&gt;4,F77,0))</f>
        <v>4</v>
      </c>
      <c r="G78">
        <f>IF(_xlfn.IFNA($A78,"")="","",Daily!H78+IF(ROW(F78)&gt;4,G77,0))</f>
        <v>21</v>
      </c>
      <c r="H78">
        <f>IF(_xlfn.IFNA($A78,"")="","",Daily!I78+IF(ROW(G78)&gt;4,H77,0))</f>
        <v>28</v>
      </c>
      <c r="I78">
        <f>IF(_xlfn.IFNA($A78,"")="","",Daily!J78+IF(ROW(H78)&gt;4,I77,0))</f>
        <v>2</v>
      </c>
      <c r="J78">
        <f>IF(_xlfn.IFNA($A78,"")="","",Daily!K78+IF(ROW(I78)&gt;4,J77,0))</f>
        <v>0</v>
      </c>
      <c r="K78">
        <f>IF(_xlfn.IFNA($A78,"")="","",Daily!L78+IF(ROW(J78)&gt;4,K77,0))</f>
        <v>420</v>
      </c>
      <c r="L78">
        <f>IF(_xlfn.IFNA($A78,"")="","",Daily!M78+IF(ROW(K78)&gt;4,L77,0))</f>
        <v>120</v>
      </c>
      <c r="M78">
        <f>IF(_xlfn.IFNA($A78,"")="","",Daily!N78+IF(ROW(L78)&gt;4,M77,0))</f>
        <v>2</v>
      </c>
      <c r="N78">
        <f>IF(_xlfn.IFNA($A78,"")="","",Daily!O78+IF(ROW(M78)&gt;4,N77,0))</f>
        <v>943</v>
      </c>
      <c r="O78">
        <f>IF(_xlfn.IFNA($A78,"")="","",Daily!P78+IF(ROW(N78)&gt;4,O77,0))</f>
        <v>8</v>
      </c>
      <c r="P78">
        <f>IF(_xlfn.IFNA($A78,"")="","",Daily!Q78+IF(ROW(O78)&gt;4,P77,0))</f>
        <v>5</v>
      </c>
      <c r="Q78">
        <f>IF(_xlfn.IFNA($A78,"")="","",Daily!R78+IF(ROW(P78)&gt;4,Q77,0))</f>
        <v>107</v>
      </c>
      <c r="R78">
        <f>IF(_xlfn.IFNA($A78,"")="","",Daily!S78+IF(ROW(Q78)&gt;4,R77,0))</f>
        <v>5</v>
      </c>
      <c r="S78">
        <f>IF(_xlfn.IFNA($A78,"")="","",Daily!T78+IF(ROW(R78)&gt;4,S77,0))</f>
        <v>3</v>
      </c>
      <c r="T78">
        <f>IF(_xlfn.IFNA($A78,"")="","",Daily!U78+IF(ROW(S78)&gt;4,T77,0))</f>
        <v>481</v>
      </c>
      <c r="U78">
        <f>IF(_xlfn.IFNA($A78,"")="","",Daily!V78+IF(ROW(T78)&gt;4,U77,0))</f>
        <v>170</v>
      </c>
      <c r="V78">
        <f>IF(_xlfn.IFNA($A78,"")="","",Daily!W78+IF(ROW(U78)&gt;4,V77,0))</f>
        <v>6</v>
      </c>
      <c r="W78">
        <f>IF(_xlfn.IFNA($A78,"")="","",Daily!X78+IF(ROW(V78)&gt;4,W77,0))</f>
        <v>1212</v>
      </c>
      <c r="X78">
        <f>IF(_xlfn.IFNA($A78,"")="","",Daily!Y78+IF(ROW(W78)&gt;4,X77,0))</f>
        <v>736</v>
      </c>
      <c r="Y78">
        <f>IF(_xlfn.IFNA($A78,"")="","",Daily!Z78+IF(ROW(X78)&gt;4,Y77,0))</f>
        <v>12</v>
      </c>
      <c r="Z78">
        <f>IF(_xlfn.IFNA($A78,"")="","",Daily!C78+Daily!F78+Daily!I78+Daily!L78+Daily!O78+Daily!R78+Daily!U78+Daily!X78)</f>
        <v>105</v>
      </c>
      <c r="AA78">
        <f>IF(_xlfn.IFNA($A78,"")="","",Daily!D78+Daily!G78+Daily!J78+Daily!M78+Daily!P78+Daily!S78+Daily!V78+Daily!Y78+Daily!AA78)</f>
        <v>86</v>
      </c>
      <c r="AB78">
        <f>IF(_xlfn.IFNA($A78,"")="","",Daily!E78+Daily!H78+Daily!K78+Daily!N78+Daily!Q78+Daily!T78+Daily!W78+Daily!Z78)</f>
        <v>2</v>
      </c>
      <c r="AC78">
        <f t="shared" si="59"/>
        <v>6024</v>
      </c>
      <c r="AD78">
        <f t="shared" si="60"/>
        <v>2899</v>
      </c>
      <c r="AE78">
        <f t="shared" si="61"/>
        <v>51</v>
      </c>
      <c r="AF78" s="5">
        <f t="shared" si="62"/>
        <v>0.88235294117647056</v>
      </c>
      <c r="AG78">
        <f t="shared" si="63"/>
        <v>3074</v>
      </c>
      <c r="AH78">
        <f t="shared" si="64"/>
        <v>3290</v>
      </c>
      <c r="AI78">
        <f t="shared" si="65"/>
        <v>2895</v>
      </c>
      <c r="AJ78">
        <f t="shared" si="66"/>
        <v>30</v>
      </c>
      <c r="AK78">
        <f t="shared" si="67"/>
        <v>365</v>
      </c>
      <c r="AL78" s="2">
        <f t="shared" si="68"/>
        <v>1.7288135593220341E-2</v>
      </c>
      <c r="AM78" s="2">
        <f t="shared" si="69"/>
        <v>0.98271186440677971</v>
      </c>
      <c r="AN78" s="2">
        <f t="shared" si="70"/>
        <v>1.6434262948207171E-2</v>
      </c>
      <c r="AO78" s="2">
        <f t="shared" si="71"/>
        <v>0.45385126162018591</v>
      </c>
      <c r="AP78" s="2">
        <f t="shared" si="72"/>
        <v>4.6480743691899072E-3</v>
      </c>
      <c r="AQ78" s="2">
        <f t="shared" si="73"/>
        <v>6.9721115537848599E-2</v>
      </c>
      <c r="AR78" s="2">
        <f t="shared" si="74"/>
        <v>0.15654050464807437</v>
      </c>
      <c r="AS78" s="2">
        <f t="shared" si="75"/>
        <v>1.7762284196547146E-2</v>
      </c>
      <c r="AT78" s="2">
        <f t="shared" si="76"/>
        <v>7.9847277556440902E-2</v>
      </c>
      <c r="AU78" s="2">
        <f t="shared" si="77"/>
        <v>0.20119521912350596</v>
      </c>
      <c r="AV78" s="3">
        <f t="shared" ca="1" si="78"/>
        <v>165.71428571428572</v>
      </c>
      <c r="AW78" s="2">
        <f t="shared" si="79"/>
        <v>1.7739483020780537E-2</v>
      </c>
      <c r="AX78" s="2">
        <f t="shared" si="80"/>
        <v>-0.11764705882352941</v>
      </c>
      <c r="AY78" t="e">
        <f t="shared" si="81"/>
        <v>#N/A</v>
      </c>
      <c r="AZ78">
        <f t="shared" si="82"/>
        <v>13</v>
      </c>
      <c r="BA78" s="3">
        <f>IF(_xlfn.IFNA($A78,"")="","",AC78/(Configuration!$B$1/1000000))</f>
        <v>237.49916220830065</v>
      </c>
      <c r="BB78">
        <f>IF(OR(_xlfn.IFNA($A78,"")="", ROW()&lt;=3,MAX(International!$C$3:$C$2000)&lt;$AC78),"",$A78-_xlfn.XLOOKUP($AC78,International!$C$3:$C$2000,International!$A$3:$A$2000,NA(),1,1))</f>
        <v>31</v>
      </c>
      <c r="BC78">
        <f>IF(OR(_xlfn.IFNA($A78,"")="", ROW()&lt;=3,MAX(International!$D$3:$D$2000)&lt;$BA78),"",$A78-_xlfn.XLOOKUP($BA78,International!$D$3:$D$2000,International!$A$3:$A$2000,NA(),1,1))</f>
        <v>27</v>
      </c>
      <c r="BD78">
        <f>IF(OR(_xlfn.IFNA($A78,"")="", ROW()&lt;=3,MAX(International!$F$3:$F$2000)&lt;$AC78),"",$A78-_xlfn.XLOOKUP($AC78,International!$F$3:$F$2000,International!$A$3:$A$2000,NA(),1,1))</f>
        <v>23</v>
      </c>
      <c r="BE78">
        <f>IF(OR(_xlfn.IFNA($A78,"")="", ROW()&lt;=3,MAX(International!$G$3:$G$2000)&lt;$BA78),"",$A78-_xlfn.XLOOKUP($BA78,International!$G$3:$G$2000,International!$A$3:$A$2000,NA(),1,1))</f>
        <v>17</v>
      </c>
      <c r="BF78" t="str">
        <f>IF(OR(_xlfn.IFNA($A78,"")="", ROW()&lt;=3,MAX(International!$I$3:$I$2000)&lt;$AC78),"",$A78-_xlfn.XLOOKUP($AC78,International!$I$3:$I$2000,International!$A$3:$A$2000,NA(),1,1))</f>
        <v/>
      </c>
      <c r="BG78">
        <f>IF(OR(_xlfn.IFNA($A78,"")="", ROW()&lt;=3,MAX(International!$J$3:$J$2000)&lt;$BA78),"",$A78-_xlfn.XLOOKUP($BA78,International!$J$3:$J$2000,International!$A$3:$A$2000,NA(),1,1))</f>
        <v>17</v>
      </c>
      <c r="BH78">
        <f>IF(OR(_xlfn.IFNA($A78,"")="", ROW()&lt;=3,MAX(International!$L$3:$L$2000)&lt;$AC78),"",$A78-_xlfn.XLOOKUP($AC78,International!$L$3:$L$2000,International!$A$3:$A$2000,NA(),1,1))</f>
        <v>22</v>
      </c>
      <c r="BI78">
        <f>IF(OR(_xlfn.IFNA($A78,"")="", ROW()&lt;=3,MAX(International!$M$3:$M$2000)&lt;$BA78),"",$A78-_xlfn.XLOOKUP($BA78,International!$M$3:$M$2000,International!$A$3:$A$2000,NA(),1,1))</f>
        <v>13</v>
      </c>
      <c r="BJ78">
        <f>IF(OR(_xlfn.IFNA($A78,"")="", ROW()&lt;=3,MAX(International!$O$3:$O$2000)&lt;$AC78),"",$A78-_xlfn.XLOOKUP($AC78,International!$O$3:$O$2000,International!$A$3:$A$2000,NA(),1,1))</f>
        <v>13</v>
      </c>
      <c r="BK78">
        <f>IF(OR(_xlfn.IFNA($A78,"")="", ROW()&lt;=3,MAX(International!$P$3:$P$2000)&lt;$BA78),"",$A78-_xlfn.XLOOKUP($BA78,International!$P$3:$P$2000,International!$A$3:$A$2000,NA(),1,1))</f>
        <v>18</v>
      </c>
      <c r="BL78" t="str">
        <f>IF(OR(_xlfn.IFNA($A78,"")="", ROW()&lt;=3,MAX(International!$R$3:$R$2000)&lt;$AC78),"",$A78-_xlfn.XLOOKUP($AC78,International!$R$3:$R$2000,International!$A$3:$A$2000,NA(),1,1))</f>
        <v/>
      </c>
      <c r="BM78">
        <f>IF(OR(_xlfn.IFNA($A78,"")="", ROW()&lt;=3,MAX(International!$S$3:$S$2000)&lt;$BA78),"",$A78-_xlfn.XLOOKUP($BA78,International!$S$3:$S$2000,International!$A$3:$A$2000,NA(),1,1))</f>
        <v>2</v>
      </c>
      <c r="BN78">
        <f>IF(OR(_xlfn.IFNA($A78,"")="", ROW()&lt;=3,MAX(International!$U$3:$U$2000)&lt;$AC78),"",$A78-_xlfn.XLOOKUP($AC78,International!$U$3:$U$2000,International!$A$3:$A$2000,NA(),1,1))</f>
        <v>34</v>
      </c>
      <c r="BO78" t="str">
        <f>IF(OR(_xlfn.IFNA($A78,"")="", ROW()&lt;=3,MAX(International!$V$3:$V$2000)&lt;$BA78),"",$A78-_xlfn.XLOOKUP($BA78,International!$V$3:$V$2000,International!$A$3:$A$2000,NA(),1,1))</f>
        <v/>
      </c>
      <c r="BP78">
        <f>IF(OR(_xlfn.IFNA($A78,"")="", ROW()&lt;=3,MAX(International!$X$3:$X$2000)&lt;$AC78),"",$A78-_xlfn.XLOOKUP($AC78,International!$X$3:$X$2000,International!$A$3:$A$2000,NA(),1,1))</f>
        <v>16</v>
      </c>
      <c r="BQ78">
        <f>IF(OR(_xlfn.IFNA($A78,"")="", ROW()&lt;=3,MAX(International!$Y$3:$Y$2000)&lt;$BA78),"",$A78-_xlfn.XLOOKUP($BA78,International!$Y$3:$Y$2000,International!$A$3:$A$2000,NA(),1,1))</f>
        <v>11</v>
      </c>
      <c r="BR78">
        <f t="shared" si="83"/>
        <v>29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>
        <f>IFERROR(IF(OR(ISNA($A78),$AC78&lt;100),NA(),IF(FLOOR((2^(($BR78+6*LOG(10)/LOG(2))/3)),2)&gt; _xlfn.AGGREGATE(4,6,$BZ$3:$DF$2000)+2000,NA(),FLOOR((2^(($BR78+6*LOG(10)/LOG(2))/3)),2))), NA())</f>
        <v>81274</v>
      </c>
      <c r="BV78">
        <f>IFERROR(IF(OR(ISNA($A78),$AC78&lt;100),NA(),IF(FLOOR((2^(($BR78+8*LOG(10)/LOG(2))/4)),2)&gt; _xlfn.AGGREGATE(4,6,$BZ$3:$DF$2000)+2000,NA(),FLOOR((2^(($BR78+8*LOG(10)/LOG(2))/4)),2))), NA())</f>
        <v>15220</v>
      </c>
      <c r="BW78">
        <f>IFERROR(IF(OR(ISNA($A78),$AC78&lt;100),NA(),IF(FLOOR((2^(($BR78+10*LOG(10)/LOG(2))/5)),2)&gt; _xlfn.AGGREGATE(4,6,$BZ$3:$DF$2000)+2000,NA(),FLOOR((2^(($BR78+10*LOG(10)/LOG(2))/5)),2))), NA())</f>
        <v>5570</v>
      </c>
      <c r="BX78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4760</v>
      </c>
      <c r="BY78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5821</v>
      </c>
      <c r="BZ78">
        <f t="shared" si="84"/>
        <v>6024</v>
      </c>
      <c r="CA78">
        <f t="shared" si="51"/>
        <v>4.9047382582503367</v>
      </c>
      <c r="CB78">
        <f>IF(OR(ISNA($A78),$AC78&lt;100),NA(),IF($BR78=0,0,FLOOR((BZ78-_xlfn.XLOOKUP(_xlfn.AGGREGATE(5,6,$BR$3:$BR2029),$BR$3:$BR$2000,BZ$3:BZ$2000,1,1))/_xlfn.XLOOKUP($BR78,$BR$3:$BR$2000,$BR$3:$BR$2000,1,1), 1)))</f>
        <v>203</v>
      </c>
      <c r="CC78">
        <f t="shared" si="85"/>
        <v>39.419254683724013</v>
      </c>
      <c r="CD78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63927</v>
      </c>
      <c r="CE78">
        <f t="shared" si="52"/>
        <v>3.1114939764367078</v>
      </c>
      <c r="CF78">
        <f>IF(OR(ISNA($A78),$AC78&lt;100),NA(),IF($BR78=0,0,FLOOR((CD78-_xlfn.XLOOKUP(_xlfn.AGGREGATE(5,6,$BR$3:$BR2029),$BR$3:$BR$2000,CD$3:CD$2000,1,1))/_xlfn.XLOOKUP($BR78,$BR$3:$BR$2000,$BR$3:$BR$2000,1,1), 1)))</f>
        <v>2199</v>
      </c>
      <c r="CG78">
        <f t="shared" si="86"/>
        <v>8.901553751453795</v>
      </c>
      <c r="CH78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40174</v>
      </c>
      <c r="CI78">
        <f t="shared" si="53"/>
        <v>3.3525553043682526</v>
      </c>
      <c r="CJ78">
        <f>IF(OR(ISNA($A78),$AC78&lt;100),NA(),IF($BR78=0,0,FLOOR((CH78-_xlfn.XLOOKUP(_xlfn.AGGREGATE(5,6,$BR$3:$BR2029),$BR$3:$BR$2000,CH$3:CH$2000,1,1))/_xlfn.XLOOKUP($BR78,$BR$3:$BR$2000,$BR$3:$BR$2000,1,1), 1)))</f>
        <v>1381</v>
      </c>
      <c r="CK78">
        <f t="shared" si="87"/>
        <v>10.363874703617929</v>
      </c>
      <c r="CL78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5402</v>
      </c>
      <c r="CM78">
        <f t="shared" si="54"/>
        <v>5.0387271926544717</v>
      </c>
      <c r="CN78">
        <f>IF(OR(ISNA($A78),$AC78&lt;100),NA(),IF($BR78=0,0,FLOOR((CL78-_xlfn.XLOOKUP(_xlfn.AGGREGATE(5,6,$BR$3:$BR2029),$BR$3:$BR$2000,CL$3:CL$2000,1,1))/_xlfn.XLOOKUP($BR78,$BR$3:$BR$2000,$BR$3:$BR$2000,1,1), 1)))</f>
        <v>177</v>
      </c>
      <c r="CO78">
        <f t="shared" si="88"/>
        <v>10.96210378943063</v>
      </c>
      <c r="CP78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213372</v>
      </c>
      <c r="CQ78">
        <f t="shared" si="55"/>
        <v>2.6222617909418791</v>
      </c>
      <c r="CR78">
        <f>IF(OR(ISNA($A78),$AC78&lt;100),NA(),IF($BR78=0,0,FLOOR((CP78-_xlfn.XLOOKUP(_xlfn.AGGREGATE(5,6,$BR$3:$BR2029),$BR$3:$BR$2000,CP$3:CP$2000,1,1))/_xlfn.XLOOKUP($BR78,$BR$3:$BR$2000,$BR$3:$BR$2000,1,1), 1)))</f>
        <v>7353</v>
      </c>
      <c r="CS78">
        <f t="shared" si="89"/>
        <v>5.5151449180680423</v>
      </c>
      <c r="CT78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18431</v>
      </c>
      <c r="CU78">
        <f>IF(OR(ISNA($A78),$AC78&lt;100),NA(),IF(CT78=100,0,($BR78*LOG(2)/LOG(CT78/100))))</f>
        <v>3.8533133748051598</v>
      </c>
      <c r="CV78">
        <f>IF(OR(ISNA($A78),$AC78&lt;100),NA(),IF($BR78=0,0,FLOOR((CT78-_xlfn.XLOOKUP(_xlfn.AGGREGATE(5,6,$BR$3:$BR2029),$BR$3:$BR$2000,CT$3:CT$2000,1,1))/_xlfn.XLOOKUP($BR78,$BR$3:$BR$2000,$BR$3:$BR$2000,1,1), 1)))</f>
        <v>631</v>
      </c>
      <c r="CW78">
        <f t="shared" si="90"/>
        <v>7.3393601410390321</v>
      </c>
      <c r="CX78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844</v>
      </c>
      <c r="CY78">
        <f t="shared" si="56"/>
        <v>9.4240201407755304</v>
      </c>
      <c r="CZ78">
        <f>IF(OR(ISNA($A78),$AC78&lt;100),NA(),IF($BR78=0,0,FLOOR((CX78-_xlfn.XLOOKUP(_xlfn.AGGREGATE(5,6,$BR$3:$BR2029),$BR$3:$BR$2000,CX$3:CX$2000,1,1))/_xlfn.XLOOKUP($BR78,$BR$3:$BR$2000,$BR$3:$BR$2000,1,1), 1)))</f>
        <v>25</v>
      </c>
      <c r="DA78">
        <f t="shared" si="91"/>
        <v>13.579435755626573</v>
      </c>
      <c r="DB78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8652</v>
      </c>
      <c r="DC78">
        <f t="shared" si="57"/>
        <v>4.5066312871385446</v>
      </c>
      <c r="DD78">
        <f>IF(OR(ISNA($A78),$AC78&lt;100),NA(),IF($BR78=0,0,FLOOR((DB78-_xlfn.XLOOKUP(_xlfn.AGGREGATE(5,6,$BR$3:$BR2029),$BR$3:$BR$2000,DB$3:DB$2000,1,1))/_xlfn.XLOOKUP($BR78,$BR$3:$BR$2000,$BR$3:$BR$2000,1,1), 1)))</f>
        <v>294</v>
      </c>
      <c r="DE78">
        <f t="shared" si="92"/>
        <v>68.585134668867255</v>
      </c>
      <c r="DF78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38168</v>
      </c>
      <c r="DG78">
        <f t="shared" si="58"/>
        <v>3.381443192901695</v>
      </c>
      <c r="DH78">
        <f>IF(OR(ISNA($A78),$AC78&lt;100),NA(),IF($BR78=0,0,FLOOR((DF78-_xlfn.XLOOKUP(_xlfn.AGGREGATE(5,6,$BR$3:$BR2029),$BR$3:$BR$2000,DF$3:DF$2000,1,1))/_xlfn.XLOOKUP($BR78,$BR$3:$BR$2000,$BR$3:$BR$2000,1,1), 1)))</f>
        <v>1312</v>
      </c>
      <c r="DI78">
        <f t="shared" si="93"/>
        <v>5.5914455912323495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>
        <f>IF(OR(Daily!$A79="",Daily!$B79="*"),NA(),Daily!A79)</f>
        <v>43930</v>
      </c>
      <c r="B79">
        <f>IF(_xlfn.IFNA($A79,"")="","",Daily!C79+IF(ROW(A79)&gt;4,B78,0))</f>
        <v>100</v>
      </c>
      <c r="C79">
        <f>IF(_xlfn.IFNA($A79,"")="","",Daily!D79+IF(ROW(B79)&gt;4,C78,0))</f>
        <v>54</v>
      </c>
      <c r="D79">
        <f>IF(_xlfn.IFNA($A79,"")="","",Daily!E79+IF(ROW(C79)&gt;4,D78,0))</f>
        <v>2</v>
      </c>
      <c r="E79">
        <f>IF(_xlfn.IFNA($A79,"")="","",Daily!F79+IF(ROW(D79)&gt;4,E78,0))</f>
        <v>2773</v>
      </c>
      <c r="F79">
        <f>IF(_xlfn.IFNA($A79,"")="","",Daily!G79+IF(ROW(E79)&gt;4,F78,0))</f>
        <v>4</v>
      </c>
      <c r="G79">
        <f>IF(_xlfn.IFNA($A79,"")="","",Daily!H79+IF(ROW(F79)&gt;4,G78,0))</f>
        <v>21</v>
      </c>
      <c r="H79">
        <f>IF(_xlfn.IFNA($A79,"")="","",Daily!I79+IF(ROW(G79)&gt;4,H78,0))</f>
        <v>28</v>
      </c>
      <c r="I79">
        <f>IF(_xlfn.IFNA($A79,"")="","",Daily!J79+IF(ROW(H79)&gt;4,I78,0))</f>
        <v>2</v>
      </c>
      <c r="J79">
        <f>IF(_xlfn.IFNA($A79,"")="","",Daily!K79+IF(ROW(I79)&gt;4,J78,0))</f>
        <v>0</v>
      </c>
      <c r="K79">
        <f>IF(_xlfn.IFNA($A79,"")="","",Daily!L79+IF(ROW(J79)&gt;4,K78,0))</f>
        <v>421</v>
      </c>
      <c r="L79">
        <f>IF(_xlfn.IFNA($A79,"")="","",Daily!M79+IF(ROW(K79)&gt;4,L78,0))</f>
        <v>167</v>
      </c>
      <c r="M79">
        <f>IF(_xlfn.IFNA($A79,"")="","",Daily!N79+IF(ROW(L79)&gt;4,M78,0))</f>
        <v>3</v>
      </c>
      <c r="N79">
        <f>IF(_xlfn.IFNA($A79,"")="","",Daily!O79+IF(ROW(M79)&gt;4,N78,0))</f>
        <v>953</v>
      </c>
      <c r="O79">
        <f>IF(_xlfn.IFNA($A79,"")="","",Daily!P79+IF(ROW(N79)&gt;4,O78,0))</f>
        <v>8</v>
      </c>
      <c r="P79">
        <f>IF(_xlfn.IFNA($A79,"")="","",Daily!Q79+IF(ROW(O79)&gt;4,P78,0))</f>
        <v>5</v>
      </c>
      <c r="Q79">
        <f>IF(_xlfn.IFNA($A79,"")="","",Daily!R79+IF(ROW(P79)&gt;4,Q78,0))</f>
        <v>111</v>
      </c>
      <c r="R79">
        <f>IF(_xlfn.IFNA($A79,"")="","",Daily!S79+IF(ROW(Q79)&gt;4,R78,0))</f>
        <v>5</v>
      </c>
      <c r="S79">
        <f>IF(_xlfn.IFNA($A79,"")="","",Daily!T79+IF(ROW(R79)&gt;4,S78,0))</f>
        <v>3</v>
      </c>
      <c r="T79">
        <f>IF(_xlfn.IFNA($A79,"")="","",Daily!U79+IF(ROW(S79)&gt;4,T78,0))</f>
        <v>495</v>
      </c>
      <c r="U79">
        <f>IF(_xlfn.IFNA($A79,"")="","",Daily!V79+IF(ROW(T79)&gt;4,U78,0))</f>
        <v>187</v>
      </c>
      <c r="V79">
        <f>IF(_xlfn.IFNA($A79,"")="","",Daily!W79+IF(ROW(U79)&gt;4,V78,0))</f>
        <v>6</v>
      </c>
      <c r="W79">
        <f>IF(_xlfn.IFNA($A79,"")="","",Daily!X79+IF(ROW(V79)&gt;4,W78,0))</f>
        <v>1228</v>
      </c>
      <c r="X79">
        <f>IF(_xlfn.IFNA($A79,"")="","",Daily!Y79+IF(ROW(W79)&gt;4,X78,0))</f>
        <v>806</v>
      </c>
      <c r="Y79">
        <f>IF(_xlfn.IFNA($A79,"")="","",Daily!Z79+IF(ROW(X79)&gt;4,Y78,0))</f>
        <v>12</v>
      </c>
      <c r="Z79">
        <f>IF(_xlfn.IFNA($A79,"")="","",Daily!C79+Daily!F79+Daily!I79+Daily!L79+Daily!O79+Daily!R79+Daily!U79+Daily!X79)</f>
        <v>85</v>
      </c>
      <c r="AA79">
        <f>IF(_xlfn.IFNA($A79,"")="","",Daily!D79+Daily!G79+Daily!J79+Daily!M79+Daily!P79+Daily!S79+Daily!V79+Daily!Y79+Daily!AA79)</f>
        <v>242</v>
      </c>
      <c r="AB79">
        <f>IF(_xlfn.IFNA($A79,"")="","",Daily!E79+Daily!H79+Daily!K79+Daily!N79+Daily!Q79+Daily!T79+Daily!W79+Daily!Z79)</f>
        <v>1</v>
      </c>
      <c r="AC79">
        <f t="shared" si="59"/>
        <v>6109</v>
      </c>
      <c r="AD79">
        <f t="shared" si="60"/>
        <v>3141</v>
      </c>
      <c r="AE79">
        <f t="shared" si="61"/>
        <v>52</v>
      </c>
      <c r="AF79" s="5">
        <f t="shared" si="62"/>
        <v>0.80952380952380953</v>
      </c>
      <c r="AG79">
        <f t="shared" si="63"/>
        <v>2916</v>
      </c>
      <c r="AH79">
        <f t="shared" si="64"/>
        <v>3336</v>
      </c>
      <c r="AI79">
        <f t="shared" si="65"/>
        <v>3137</v>
      </c>
      <c r="AJ79">
        <f t="shared" si="66"/>
        <v>31</v>
      </c>
      <c r="AK79">
        <f t="shared" si="67"/>
        <v>168</v>
      </c>
      <c r="AL79" s="2">
        <f t="shared" si="68"/>
        <v>1.6285624804259317E-2</v>
      </c>
      <c r="AM79" s="2">
        <f t="shared" si="69"/>
        <v>0.98371437519574068</v>
      </c>
      <c r="AN79" s="2">
        <f t="shared" si="70"/>
        <v>1.636929120969062E-2</v>
      </c>
      <c r="AO79" s="2">
        <f t="shared" si="71"/>
        <v>0.45392044524472092</v>
      </c>
      <c r="AP79" s="2">
        <f t="shared" si="72"/>
        <v>4.5834015387133734E-3</v>
      </c>
      <c r="AQ79" s="2">
        <f t="shared" si="73"/>
        <v>6.8914715992797512E-2</v>
      </c>
      <c r="AR79" s="2">
        <f t="shared" si="74"/>
        <v>0.1559993452283516</v>
      </c>
      <c r="AS79" s="2">
        <f t="shared" si="75"/>
        <v>1.8169913242756588E-2</v>
      </c>
      <c r="AT79" s="2">
        <f t="shared" si="76"/>
        <v>8.1027991487968576E-2</v>
      </c>
      <c r="AU79" s="2">
        <f t="shared" si="77"/>
        <v>0.20101489605500081</v>
      </c>
      <c r="AV79" s="3">
        <f t="shared" ca="1" si="78"/>
        <v>138.85714285714286</v>
      </c>
      <c r="AW79" s="2">
        <f t="shared" si="79"/>
        <v>1.4110225763612217E-2</v>
      </c>
      <c r="AX79" s="2">
        <f t="shared" si="80"/>
        <v>-0.19047619047619047</v>
      </c>
      <c r="AY79" t="e">
        <f t="shared" si="81"/>
        <v>#N/A</v>
      </c>
      <c r="AZ79">
        <f t="shared" si="82"/>
        <v>14</v>
      </c>
      <c r="BA79" s="3">
        <f>IF(_xlfn.IFNA($A79,"")="","",AC79/(Configuration!$B$1/1000000))</f>
        <v>240.85032900572853</v>
      </c>
      <c r="BB79">
        <f>IF(OR(_xlfn.IFNA($A79,"")="", ROW()&lt;=3,MAX(International!$C$3:$C$2000)&lt;$AC79),"",$A79-_xlfn.XLOOKUP($AC79,International!$C$3:$C$2000,International!$A$3:$A$2000,NA(),1,1))</f>
        <v>32</v>
      </c>
      <c r="BC79">
        <f>IF(OR(_xlfn.IFNA($A79,"")="", ROW()&lt;=3,MAX(International!$D$3:$D$2000)&lt;$BA79),"",$A79-_xlfn.XLOOKUP($BA79,International!$D$3:$D$2000,International!$A$3:$A$2000,NA(),1,1))</f>
        <v>28</v>
      </c>
      <c r="BD79">
        <f>IF(OR(_xlfn.IFNA($A79,"")="", ROW()&lt;=3,MAX(International!$F$3:$F$2000)&lt;$AC79),"",$A79-_xlfn.XLOOKUP($AC79,International!$F$3:$F$2000,International!$A$3:$A$2000,NA(),1,1))</f>
        <v>24</v>
      </c>
      <c r="BE79">
        <f>IF(OR(_xlfn.IFNA($A79,"")="", ROW()&lt;=3,MAX(International!$G$3:$G$2000)&lt;$BA79),"",$A79-_xlfn.XLOOKUP($BA79,International!$G$3:$G$2000,International!$A$3:$A$2000,NA(),1,1))</f>
        <v>17</v>
      </c>
      <c r="BF79" t="str">
        <f>IF(OR(_xlfn.IFNA($A79,"")="", ROW()&lt;=3,MAX(International!$I$3:$I$2000)&lt;$AC79),"",$A79-_xlfn.XLOOKUP($AC79,International!$I$3:$I$2000,International!$A$3:$A$2000,NA(),1,1))</f>
        <v/>
      </c>
      <c r="BG79">
        <f>IF(OR(_xlfn.IFNA($A79,"")="", ROW()&lt;=3,MAX(International!$J$3:$J$2000)&lt;$BA79),"",$A79-_xlfn.XLOOKUP($BA79,International!$J$3:$J$2000,International!$A$3:$A$2000,NA(),1,1))</f>
        <v>17</v>
      </c>
      <c r="BH79">
        <f>IF(OR(_xlfn.IFNA($A79,"")="", ROW()&lt;=3,MAX(International!$L$3:$L$2000)&lt;$AC79),"",$A79-_xlfn.XLOOKUP($AC79,International!$L$3:$L$2000,International!$A$3:$A$2000,NA(),1,1))</f>
        <v>23</v>
      </c>
      <c r="BI79">
        <f>IF(OR(_xlfn.IFNA($A79,"")="", ROW()&lt;=3,MAX(International!$M$3:$M$2000)&lt;$BA79),"",$A79-_xlfn.XLOOKUP($BA79,International!$M$3:$M$2000,International!$A$3:$A$2000,NA(),1,1))</f>
        <v>14</v>
      </c>
      <c r="BJ79">
        <f>IF(OR(_xlfn.IFNA($A79,"")="", ROW()&lt;=3,MAX(International!$O$3:$O$2000)&lt;$AC79),"",$A79-_xlfn.XLOOKUP($AC79,International!$O$3:$O$2000,International!$A$3:$A$2000,NA(),1,1))</f>
        <v>14</v>
      </c>
      <c r="BK79">
        <f>IF(OR(_xlfn.IFNA($A79,"")="", ROW()&lt;=3,MAX(International!$P$3:$P$2000)&lt;$BA79),"",$A79-_xlfn.XLOOKUP($BA79,International!$P$3:$P$2000,International!$A$3:$A$2000,NA(),1,1))</f>
        <v>19</v>
      </c>
      <c r="BL79" t="str">
        <f>IF(OR(_xlfn.IFNA($A79,"")="", ROW()&lt;=3,MAX(International!$R$3:$R$2000)&lt;$AC79),"",$A79-_xlfn.XLOOKUP($AC79,International!$R$3:$R$2000,International!$A$3:$A$2000,NA(),1,1))</f>
        <v/>
      </c>
      <c r="BM79">
        <f>IF(OR(_xlfn.IFNA($A79,"")="", ROW()&lt;=3,MAX(International!$S$3:$S$2000)&lt;$BA79),"",$A79-_xlfn.XLOOKUP($BA79,International!$S$3:$S$2000,International!$A$3:$A$2000,NA(),1,1))</f>
        <v>3</v>
      </c>
      <c r="BN79">
        <f>IF(OR(_xlfn.IFNA($A79,"")="", ROW()&lt;=3,MAX(International!$U$3:$U$2000)&lt;$AC79),"",$A79-_xlfn.XLOOKUP($AC79,International!$U$3:$U$2000,International!$A$3:$A$2000,NA(),1,1))</f>
        <v>34</v>
      </c>
      <c r="BO79" t="str">
        <f>IF(OR(_xlfn.IFNA($A79,"")="", ROW()&lt;=3,MAX(International!$V$3:$V$2000)&lt;$BA79),"",$A79-_xlfn.XLOOKUP($BA79,International!$V$3:$V$2000,International!$A$3:$A$2000,NA(),1,1))</f>
        <v/>
      </c>
      <c r="BP79">
        <f>IF(OR(_xlfn.IFNA($A79,"")="", ROW()&lt;=3,MAX(International!$X$3:$X$2000)&lt;$AC79),"",$A79-_xlfn.XLOOKUP($AC79,International!$X$3:$X$2000,International!$A$3:$A$2000,NA(),1,1))</f>
        <v>17</v>
      </c>
      <c r="BQ79">
        <f>IF(OR(_xlfn.IFNA($A79,"")="", ROW()&lt;=3,MAX(International!$Y$3:$Y$2000)&lt;$BA79),"",$A79-_xlfn.XLOOKUP($BA79,International!$Y$3:$Y$2000,International!$A$3:$A$2000,NA(),1,1))</f>
        <v>12</v>
      </c>
      <c r="BR79">
        <f t="shared" si="83"/>
        <v>30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>
        <f>IFERROR(IF(OR(ISNA($A79),$AC79&lt;100),NA(),IF(FLOOR((2^(($BR79+6*LOG(10)/LOG(2))/3)),2)&gt; _xlfn.AGGREGATE(4,6,$BZ$3:$DF$2000)+2000,NA(),FLOOR((2^(($BR79+6*LOG(10)/LOG(2))/3)),2))), NA())</f>
        <v>102400</v>
      </c>
      <c r="BV79">
        <f>IFERROR(IF(OR(ISNA($A79),$AC79&lt;100),NA(),IF(FLOOR((2^(($BR79+8*LOG(10)/LOG(2))/4)),2)&gt; _xlfn.AGGREGATE(4,6,$BZ$3:$DF$2000)+2000,NA(),FLOOR((2^(($BR79+8*LOG(10)/LOG(2))/4)),2))), NA())</f>
        <v>18100</v>
      </c>
      <c r="BW79">
        <f>IFERROR(IF(OR(ISNA($A79),$AC79&lt;100),NA(),IF(FLOOR((2^(($BR79+10*LOG(10)/LOG(2))/5)),2)&gt; _xlfn.AGGREGATE(4,6,$BZ$3:$DF$2000)+2000,NA(),FLOOR((2^(($BR79+10*LOG(10)/LOG(2))/5)),2))), NA())</f>
        <v>6400</v>
      </c>
      <c r="BX79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5438</v>
      </c>
      <c r="BY79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6018</v>
      </c>
      <c r="BZ79">
        <f t="shared" si="84"/>
        <v>6109</v>
      </c>
      <c r="CA79">
        <f t="shared" si="51"/>
        <v>5.0565794706403162</v>
      </c>
      <c r="CB79">
        <f>IF(OR(ISNA($A79),$AC79&lt;100),NA(),IF($BR79=0,0,FLOOR((BZ79-_xlfn.XLOOKUP(_xlfn.AGGREGATE(5,6,$BR$3:$BR2030),$BR$3:$BR$2000,BZ$3:BZ$2000,1,1))/_xlfn.XLOOKUP($BR79,$BR$3:$BR$2000,$BR$3:$BR$2000,1,1), 1)))</f>
        <v>199</v>
      </c>
      <c r="CC79">
        <f t="shared" si="85"/>
        <v>49.46951267091076</v>
      </c>
      <c r="CD79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69176</v>
      </c>
      <c r="CE79">
        <f t="shared" si="52"/>
        <v>3.1799442074847866</v>
      </c>
      <c r="CF79">
        <f>IF(OR(ISNA($A79),$AC79&lt;100),NA(),IF($BR79=0,0,FLOOR((CD79-_xlfn.XLOOKUP(_xlfn.AGGREGATE(5,6,$BR$3:$BR2030),$BR$3:$BR$2000,CD$3:CD$2000,1,1))/_xlfn.XLOOKUP($BR79,$BR$3:$BR$2000,$BR$3:$BR$2000,1,1), 1)))</f>
        <v>2300</v>
      </c>
      <c r="CG79">
        <f t="shared" si="86"/>
        <v>8.7837800270212885</v>
      </c>
      <c r="CH79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44550</v>
      </c>
      <c r="CI79">
        <f t="shared" si="53"/>
        <v>3.4093692292588775</v>
      </c>
      <c r="CJ79">
        <f>IF(OR(ISNA($A79),$AC79&lt;100),NA(),IF($BR79=0,0,FLOOR((CH79-_xlfn.XLOOKUP(_xlfn.AGGREGATE(5,6,$BR$3:$BR2030),$BR$3:$BR$2000,CH$3:CH$2000,1,1))/_xlfn.XLOOKUP($BR79,$BR$3:$BR$2000,$BR$3:$BR$2000,1,1), 1)))</f>
        <v>1481</v>
      </c>
      <c r="CK79">
        <f t="shared" si="87"/>
        <v>6.7040610898044832</v>
      </c>
      <c r="CL79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5635</v>
      </c>
      <c r="CM79">
        <f t="shared" si="54"/>
        <v>5.1578795064571805</v>
      </c>
      <c r="CN79">
        <f>IF(OR(ISNA($A79),$AC79&lt;100),NA(),IF($BR79=0,0,FLOOR((CL79-_xlfn.XLOOKUP(_xlfn.AGGREGATE(5,6,$BR$3:$BR2030),$BR$3:$BR$2000,CL$3:CL$2000,1,1))/_xlfn.XLOOKUP($BR79,$BR$3:$BR$2000,$BR$3:$BR$2000,1,1), 1)))</f>
        <v>179</v>
      </c>
      <c r="CO79">
        <f t="shared" si="88"/>
        <v>16.414439502890968</v>
      </c>
      <c r="CP79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243453</v>
      </c>
      <c r="CQ79">
        <f t="shared" si="55"/>
        <v>2.6668023622736379</v>
      </c>
      <c r="CR79">
        <f>IF(OR(ISNA($A79),$AC79&lt;100),NA(),IF($BR79=0,0,FLOOR((CP79-_xlfn.XLOOKUP(_xlfn.AGGREGATE(5,6,$BR$3:$BR2030),$BR$3:$BR$2000,CP$3:CP$2000,1,1))/_xlfn.XLOOKUP($BR79,$BR$3:$BR$2000,$BR$3:$BR$2000,1,1), 1)))</f>
        <v>8111</v>
      </c>
      <c r="CS79">
        <f t="shared" si="89"/>
        <v>5.2556227299639984</v>
      </c>
      <c r="CT79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19691</v>
      </c>
      <c r="CU79">
        <f>IF(OR(ISNA($A79),$AC79&lt;100),NA(),IF(CT79=100,0,($BR79*LOG(2)/LOG(CT79/100))))</f>
        <v>3.9362885097498714</v>
      </c>
      <c r="CV79">
        <f>IF(OR(ISNA($A79),$AC79&lt;100),NA(),IF($BR79=0,0,FLOOR((CT79-_xlfn.XLOOKUP(_xlfn.AGGREGATE(5,6,$BR$3:$BR2030),$BR$3:$BR$2000,CT$3:CT$2000,1,1))/_xlfn.XLOOKUP($BR79,$BR$3:$BR$2000,$BR$3:$BR$2000,1,1), 1)))</f>
        <v>652</v>
      </c>
      <c r="CW79">
        <f t="shared" si="90"/>
        <v>10.481957110369667</v>
      </c>
      <c r="CX79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879</v>
      </c>
      <c r="CY79">
        <f t="shared" si="56"/>
        <v>9.5667439610595828</v>
      </c>
      <c r="CZ79">
        <f>IF(OR(ISNA($A79),$AC79&lt;100),NA(),IF($BR79=0,0,FLOOR((CX79-_xlfn.XLOOKUP(_xlfn.AGGREGATE(5,6,$BR$3:$BR2030),$BR$3:$BR$2000,CX$3:CX$2000,1,1))/_xlfn.XLOOKUP($BR79,$BR$3:$BR$2000,$BR$3:$BR$2000,1,1), 1)))</f>
        <v>25</v>
      </c>
      <c r="DA79">
        <f t="shared" si="91"/>
        <v>17.058975789296646</v>
      </c>
      <c r="DB79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8799</v>
      </c>
      <c r="DC79">
        <f t="shared" si="57"/>
        <v>4.6444893675247059</v>
      </c>
      <c r="DD79">
        <f>IF(OR(ISNA($A79),$AC79&lt;100),NA(),IF($BR79=0,0,FLOOR((DB79-_xlfn.XLOOKUP(_xlfn.AGGREGATE(5,6,$BR$3:$BR2030),$BR$3:$BR$2000,DB$3:DB$2000,1,1))/_xlfn.XLOOKUP($BR79,$BR$3:$BR$2000,$BR$3:$BR$2000,1,1), 1)))</f>
        <v>289</v>
      </c>
      <c r="DE79">
        <f t="shared" si="92"/>
        <v>41.142263068289061</v>
      </c>
      <c r="DF79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41903</v>
      </c>
      <c r="DG79">
        <f t="shared" si="58"/>
        <v>3.4439571692347726</v>
      </c>
      <c r="DH79">
        <f>IF(OR(ISNA($A79),$AC79&lt;100),NA(),IF($BR79=0,0,FLOOR((DF79-_xlfn.XLOOKUP(_xlfn.AGGREGATE(5,6,$BR$3:$BR2030),$BR$3:$BR$2000,DF$3:DF$2000,1,1))/_xlfn.XLOOKUP($BR79,$BR$3:$BR$2000,$BR$3:$BR$2000,1,1), 1)))</f>
        <v>1392</v>
      </c>
      <c r="DI79">
        <f t="shared" si="93"/>
        <v>7.4244592245221215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>
        <f>IF(OR(Daily!$A80="",Daily!$B80="*"),NA(),Daily!A80)</f>
        <v>43931</v>
      </c>
      <c r="B80">
        <f>IF(_xlfn.IFNA($A80,"")="","",Daily!C80+IF(ROW(A80)&gt;4,B79,0))</f>
        <v>103</v>
      </c>
      <c r="C80">
        <f>IF(_xlfn.IFNA($A80,"")="","",Daily!D80+IF(ROW(B80)&gt;4,C79,0))</f>
        <v>59</v>
      </c>
      <c r="D80">
        <f>IF(_xlfn.IFNA($A80,"")="","",Daily!E80+IF(ROW(C80)&gt;4,D79,0))</f>
        <v>2</v>
      </c>
      <c r="E80">
        <f>IF(_xlfn.IFNA($A80,"")="","",Daily!F80+IF(ROW(D80)&gt;4,E79,0))</f>
        <v>2822</v>
      </c>
      <c r="F80">
        <f>IF(_xlfn.IFNA($A80,"")="","",Daily!G80+IF(ROW(E80)&gt;4,F79,0))</f>
        <v>4</v>
      </c>
      <c r="G80">
        <f>IF(_xlfn.IFNA($A80,"")="","",Daily!H80+IF(ROW(F80)&gt;4,G79,0))</f>
        <v>22</v>
      </c>
      <c r="H80">
        <f>IF(_xlfn.IFNA($A80,"")="","",Daily!I80+IF(ROW(G80)&gt;4,H79,0))</f>
        <v>28</v>
      </c>
      <c r="I80">
        <f>IF(_xlfn.IFNA($A80,"")="","",Daily!J80+IF(ROW(H80)&gt;4,I79,0))</f>
        <v>2</v>
      </c>
      <c r="J80">
        <f>IF(_xlfn.IFNA($A80,"")="","",Daily!K80+IF(ROW(I80)&gt;4,J79,0))</f>
        <v>0</v>
      </c>
      <c r="K80">
        <f>IF(_xlfn.IFNA($A80,"")="","",Daily!L80+IF(ROW(J80)&gt;4,K79,0))</f>
        <v>428</v>
      </c>
      <c r="L80">
        <f>IF(_xlfn.IFNA($A80,"")="","",Daily!M80+IF(ROW(K80)&gt;4,L79,0))</f>
        <v>179</v>
      </c>
      <c r="M80">
        <f>IF(_xlfn.IFNA($A80,"")="","",Daily!N80+IF(ROW(L80)&gt;4,M79,0))</f>
        <v>3</v>
      </c>
      <c r="N80">
        <f>IF(_xlfn.IFNA($A80,"")="","",Daily!O80+IF(ROW(M80)&gt;4,N79,0))</f>
        <v>965</v>
      </c>
      <c r="O80">
        <f>IF(_xlfn.IFNA($A80,"")="","",Daily!P80+IF(ROW(N80)&gt;4,O79,0))</f>
        <v>8</v>
      </c>
      <c r="P80">
        <f>IF(_xlfn.IFNA($A80,"")="","",Daily!Q80+IF(ROW(O80)&gt;4,P79,0))</f>
        <v>5</v>
      </c>
      <c r="Q80">
        <f>IF(_xlfn.IFNA($A80,"")="","",Daily!R80+IF(ROW(P80)&gt;4,Q79,0))</f>
        <v>122</v>
      </c>
      <c r="R80">
        <f>IF(_xlfn.IFNA($A80,"")="","",Daily!S80+IF(ROW(Q80)&gt;4,R79,0))</f>
        <v>5</v>
      </c>
      <c r="S80">
        <f>IF(_xlfn.IFNA($A80,"")="","",Daily!T80+IF(ROW(R80)&gt;4,S79,0))</f>
        <v>3</v>
      </c>
      <c r="T80">
        <f>IF(_xlfn.IFNA($A80,"")="","",Daily!U80+IF(ROW(S80)&gt;4,T79,0))</f>
        <v>506</v>
      </c>
      <c r="U80">
        <f>IF(_xlfn.IFNA($A80,"")="","",Daily!V80+IF(ROW(T80)&gt;4,U79,0))</f>
        <v>203</v>
      </c>
      <c r="V80">
        <f>IF(_xlfn.IFNA($A80,"")="","",Daily!W80+IF(ROW(U80)&gt;4,V79,0))</f>
        <v>6</v>
      </c>
      <c r="W80">
        <f>IF(_xlfn.IFNA($A80,"")="","",Daily!X80+IF(ROW(V80)&gt;4,W79,0))</f>
        <v>1241</v>
      </c>
      <c r="X80">
        <f>IF(_xlfn.IFNA($A80,"")="","",Daily!Y80+IF(ROW(W80)&gt;4,X79,0))</f>
        <v>926</v>
      </c>
      <c r="Y80">
        <f>IF(_xlfn.IFNA($A80,"")="","",Daily!Z80+IF(ROW(X80)&gt;4,Y79,0))</f>
        <v>13</v>
      </c>
      <c r="Z80">
        <f>IF(_xlfn.IFNA($A80,"")="","",Daily!C80+Daily!F80+Daily!I80+Daily!L80+Daily!O80+Daily!R80+Daily!U80+Daily!X80)</f>
        <v>106</v>
      </c>
      <c r="AA80">
        <f>IF(_xlfn.IFNA($A80,"")="","",Daily!D80+Daily!G80+Daily!J80+Daily!M80+Daily!P80+Daily!S80+Daily!V80+Daily!Y80+Daily!AA80)</f>
        <v>153</v>
      </c>
      <c r="AB80">
        <f>IF(_xlfn.IFNA($A80,"")="","",Daily!E80+Daily!H80+Daily!K80+Daily!N80+Daily!Q80+Daily!T80+Daily!W80+Daily!Z80)</f>
        <v>2</v>
      </c>
      <c r="AC80">
        <f t="shared" si="59"/>
        <v>6215</v>
      </c>
      <c r="AD80">
        <f t="shared" si="60"/>
        <v>3294</v>
      </c>
      <c r="AE80">
        <f t="shared" si="61"/>
        <v>54</v>
      </c>
      <c r="AF80" s="5">
        <f t="shared" si="62"/>
        <v>1.2470588235294118</v>
      </c>
      <c r="AG80">
        <f t="shared" si="63"/>
        <v>2867</v>
      </c>
      <c r="AH80">
        <f t="shared" si="64"/>
        <v>3393</v>
      </c>
      <c r="AI80">
        <f t="shared" si="65"/>
        <v>3290</v>
      </c>
      <c r="AJ80">
        <f t="shared" si="66"/>
        <v>32</v>
      </c>
      <c r="AK80">
        <f t="shared" si="67"/>
        <v>71</v>
      </c>
      <c r="AL80" s="2">
        <f t="shared" si="68"/>
        <v>1.6129032258064516E-2</v>
      </c>
      <c r="AM80" s="2">
        <f t="shared" si="69"/>
        <v>0.9838709677419355</v>
      </c>
      <c r="AN80" s="2">
        <f t="shared" si="70"/>
        <v>1.6572807723250201E-2</v>
      </c>
      <c r="AO80" s="2">
        <f t="shared" si="71"/>
        <v>0.45406275140788416</v>
      </c>
      <c r="AP80" s="2">
        <f t="shared" si="72"/>
        <v>4.5052292839903463E-3</v>
      </c>
      <c r="AQ80" s="2">
        <f t="shared" si="73"/>
        <v>6.8865647626709575E-2</v>
      </c>
      <c r="AR80" s="2">
        <f t="shared" si="74"/>
        <v>0.15526950925181013</v>
      </c>
      <c r="AS80" s="2">
        <f t="shared" si="75"/>
        <v>1.9629927594529365E-2</v>
      </c>
      <c r="AT80" s="2">
        <f t="shared" si="76"/>
        <v>8.1415929203539822E-2</v>
      </c>
      <c r="AU80" s="2">
        <f t="shared" si="77"/>
        <v>0.19967819790828639</v>
      </c>
      <c r="AV80" s="3">
        <f t="shared" ca="1" si="78"/>
        <v>121.85714285714286</v>
      </c>
      <c r="AW80" s="2">
        <f t="shared" si="79"/>
        <v>1.7351448682272057E-2</v>
      </c>
      <c r="AX80" s="2">
        <f t="shared" si="80"/>
        <v>0.24705882352941178</v>
      </c>
      <c r="AY80" t="e">
        <f t="shared" si="81"/>
        <v>#N/A</v>
      </c>
      <c r="AZ80">
        <f t="shared" si="82"/>
        <v>15</v>
      </c>
      <c r="BA80" s="3">
        <f>IF(_xlfn.IFNA($A80,"")="","",AC80/(Configuration!$B$1/1000000))</f>
        <v>245.02943112957976</v>
      </c>
      <c r="BB80">
        <f>IF(OR(_xlfn.IFNA($A80,"")="", ROW()&lt;=3,MAX(International!$C$3:$C$2000)&lt;$AC80),"",$A80-_xlfn.XLOOKUP($AC80,International!$C$3:$C$2000,International!$A$3:$A$2000,NA(),1,1))</f>
        <v>33</v>
      </c>
      <c r="BC80">
        <f>IF(OR(_xlfn.IFNA($A80,"")="", ROW()&lt;=3,MAX(International!$D$3:$D$2000)&lt;$BA80),"",$A80-_xlfn.XLOOKUP($BA80,International!$D$3:$D$2000,International!$A$3:$A$2000,NA(),1,1))</f>
        <v>29</v>
      </c>
      <c r="BD80">
        <f>IF(OR(_xlfn.IFNA($A80,"")="", ROW()&lt;=3,MAX(International!$F$3:$F$2000)&lt;$AC80),"",$A80-_xlfn.XLOOKUP($AC80,International!$F$3:$F$2000,International!$A$3:$A$2000,NA(),1,1))</f>
        <v>25</v>
      </c>
      <c r="BE80">
        <f>IF(OR(_xlfn.IFNA($A80,"")="", ROW()&lt;=3,MAX(International!$G$3:$G$2000)&lt;$BA80),"",$A80-_xlfn.XLOOKUP($BA80,International!$G$3:$G$2000,International!$A$3:$A$2000,NA(),1,1))</f>
        <v>18</v>
      </c>
      <c r="BF80" t="str">
        <f>IF(OR(_xlfn.IFNA($A80,"")="", ROW()&lt;=3,MAX(International!$I$3:$I$2000)&lt;$AC80),"",$A80-_xlfn.XLOOKUP($AC80,International!$I$3:$I$2000,International!$A$3:$A$2000,NA(),1,1))</f>
        <v/>
      </c>
      <c r="BG80">
        <f>IF(OR(_xlfn.IFNA($A80,"")="", ROW()&lt;=3,MAX(International!$J$3:$J$2000)&lt;$BA80),"",$A80-_xlfn.XLOOKUP($BA80,International!$J$3:$J$2000,International!$A$3:$A$2000,NA(),1,1))</f>
        <v>18</v>
      </c>
      <c r="BH80">
        <f>IF(OR(_xlfn.IFNA($A80,"")="", ROW()&lt;=3,MAX(International!$L$3:$L$2000)&lt;$AC80),"",$A80-_xlfn.XLOOKUP($AC80,International!$L$3:$L$2000,International!$A$3:$A$2000,NA(),1,1))</f>
        <v>24</v>
      </c>
      <c r="BI80">
        <f>IF(OR(_xlfn.IFNA($A80,"")="", ROW()&lt;=3,MAX(International!$M$3:$M$2000)&lt;$BA80),"",$A80-_xlfn.XLOOKUP($BA80,International!$M$3:$M$2000,International!$A$3:$A$2000,NA(),1,1))</f>
        <v>15</v>
      </c>
      <c r="BJ80">
        <f>IF(OR(_xlfn.IFNA($A80,"")="", ROW()&lt;=3,MAX(International!$O$3:$O$2000)&lt;$AC80),"",$A80-_xlfn.XLOOKUP($AC80,International!$O$3:$O$2000,International!$A$3:$A$2000,NA(),1,1))</f>
        <v>15</v>
      </c>
      <c r="BK80">
        <f>IF(OR(_xlfn.IFNA($A80,"")="", ROW()&lt;=3,MAX(International!$P$3:$P$2000)&lt;$BA80),"",$A80-_xlfn.XLOOKUP($BA80,International!$P$3:$P$2000,International!$A$3:$A$2000,NA(),1,1))</f>
        <v>20</v>
      </c>
      <c r="BL80" t="str">
        <f>IF(OR(_xlfn.IFNA($A80,"")="", ROW()&lt;=3,MAX(International!$R$3:$R$2000)&lt;$AC80),"",$A80-_xlfn.XLOOKUP($AC80,International!$R$3:$R$2000,International!$A$3:$A$2000,NA(),1,1))</f>
        <v/>
      </c>
      <c r="BM80">
        <f>IF(OR(_xlfn.IFNA($A80,"")="", ROW()&lt;=3,MAX(International!$S$3:$S$2000)&lt;$BA80),"",$A80-_xlfn.XLOOKUP($BA80,International!$S$3:$S$2000,International!$A$3:$A$2000,NA(),1,1))</f>
        <v>3</v>
      </c>
      <c r="BN80">
        <f>IF(OR(_xlfn.IFNA($A80,"")="", ROW()&lt;=3,MAX(International!$U$3:$U$2000)&lt;$AC80),"",$A80-_xlfn.XLOOKUP($AC80,International!$U$3:$U$2000,International!$A$3:$A$2000,NA(),1,1))</f>
        <v>35</v>
      </c>
      <c r="BO80" t="str">
        <f>IF(OR(_xlfn.IFNA($A80,"")="", ROW()&lt;=3,MAX(International!$V$3:$V$2000)&lt;$BA80),"",$A80-_xlfn.XLOOKUP($BA80,International!$V$3:$V$2000,International!$A$3:$A$2000,NA(),1,1))</f>
        <v/>
      </c>
      <c r="BP80">
        <f>IF(OR(_xlfn.IFNA($A80,"")="", ROW()&lt;=3,MAX(International!$X$3:$X$2000)&lt;$AC80),"",$A80-_xlfn.XLOOKUP($AC80,International!$X$3:$X$2000,International!$A$3:$A$2000,NA(),1,1))</f>
        <v>18</v>
      </c>
      <c r="BQ80">
        <f>IF(OR(_xlfn.IFNA($A80,"")="", ROW()&lt;=3,MAX(International!$Y$3:$Y$2000)&lt;$BA80),"",$A80-_xlfn.XLOOKUP($BA80,International!$Y$3:$Y$2000,International!$A$3:$A$2000,NA(),1,1))</f>
        <v>13</v>
      </c>
      <c r="BR80">
        <f t="shared" si="83"/>
        <v>31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>
        <f>IFERROR(IF(OR(ISNA($A80),$AC80&lt;100),NA(),IF(FLOOR((2^(($BR80+6*LOG(10)/LOG(2))/3)),2)&gt; _xlfn.AGGREGATE(4,6,$BZ$3:$DF$2000)+2000,NA(),FLOOR((2^(($BR80+6*LOG(10)/LOG(2))/3)),2))), NA())</f>
        <v>129014</v>
      </c>
      <c r="BV80">
        <f>IFERROR(IF(OR(ISNA($A80),$AC80&lt;100),NA(),IF(FLOOR((2^(($BR80+8*LOG(10)/LOG(2))/4)),2)&gt; _xlfn.AGGREGATE(4,6,$BZ$3:$DF$2000)+2000,NA(),FLOOR((2^(($BR80+8*LOG(10)/LOG(2))/4)),2))), NA())</f>
        <v>21526</v>
      </c>
      <c r="BW80">
        <f>IFERROR(IF(OR(ISNA($A80),$AC80&lt;100),NA(),IF(FLOOR((2^(($BR80+10*LOG(10)/LOG(2))/5)),2)&gt; _xlfn.AGGREGATE(4,6,$BZ$3:$DF$2000)+2000,NA(),FLOOR((2^(($BR80+10*LOG(10)/LOG(2))/5)),2))), NA())</f>
        <v>7350</v>
      </c>
      <c r="BX80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6214</v>
      </c>
      <c r="BY80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6215</v>
      </c>
      <c r="BZ80">
        <f t="shared" si="84"/>
        <v>6215</v>
      </c>
      <c r="CA80">
        <f t="shared" si="51"/>
        <v>5.203365582504258</v>
      </c>
      <c r="CB80">
        <f>IF(OR(ISNA($A80),$AC80&lt;100),NA(),IF($BR80=0,0,FLOOR((BZ80-_xlfn.XLOOKUP(_xlfn.AGGREGATE(5,6,$BR$3:$BR2031),$BR$3:$BR$2000,BZ$3:BZ$2000,1,1))/_xlfn.XLOOKUP($BR80,$BR$3:$BR$2000,$BR$3:$BR$2000,1,1), 1)))</f>
        <v>196</v>
      </c>
      <c r="CC80">
        <f t="shared" si="85"/>
        <v>40.293090555257884</v>
      </c>
      <c r="CD80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74386</v>
      </c>
      <c r="CE80">
        <f t="shared" si="52"/>
        <v>3.2498549348895773</v>
      </c>
      <c r="CF80">
        <f>IF(OR(ISNA($A80),$AC80&lt;100),NA(),IF($BR80=0,0,FLOOR((CD80-_xlfn.XLOOKUP(_xlfn.AGGREGATE(5,6,$BR$3:$BR2031),$BR$3:$BR$2000,CD$3:CD$2000,1,1))/_xlfn.XLOOKUP($BR80,$BR$3:$BR$2000,$BR$3:$BR$2000,1,1), 1)))</f>
        <v>2394</v>
      </c>
      <c r="CG80">
        <f t="shared" si="86"/>
        <v>9.5456712472392908</v>
      </c>
      <c r="CH80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52128</v>
      </c>
      <c r="CI80">
        <f t="shared" si="53"/>
        <v>3.4345549492386045</v>
      </c>
      <c r="CJ80">
        <f>IF(OR(ISNA($A80),$AC80&lt;100),NA(),IF($BR80=0,0,FLOOR((CH80-_xlfn.XLOOKUP(_xlfn.AGGREGATE(5,6,$BR$3:$BR2031),$BR$3:$BR$2000,CH$3:CH$2000,1,1))/_xlfn.XLOOKUP($BR80,$BR$3:$BR$2000,$BR$3:$BR$2000,1,1), 1)))</f>
        <v>1678</v>
      </c>
      <c r="CK80">
        <f t="shared" si="87"/>
        <v>4.4124185764380952</v>
      </c>
      <c r="CL80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5819</v>
      </c>
      <c r="CM80">
        <f t="shared" si="54"/>
        <v>5.2876666867989304</v>
      </c>
      <c r="CN80">
        <f>IF(OR(ISNA($A80),$AC80&lt;100),NA(),IF($BR80=0,0,FLOOR((CL80-_xlfn.XLOOKUP(_xlfn.AGGREGATE(5,6,$BR$3:$BR2031),$BR$3:$BR$2000,CL$3:CL$2000,1,1))/_xlfn.XLOOKUP($BR80,$BR$3:$BR$2000,$BR$3:$BR$2000,1,1), 1)))</f>
        <v>179</v>
      </c>
      <c r="CO80">
        <f t="shared" si="88"/>
        <v>21.572350051456603</v>
      </c>
      <c r="CP80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275586</v>
      </c>
      <c r="CQ80">
        <f t="shared" si="55"/>
        <v>2.7125675364509294</v>
      </c>
      <c r="CR80">
        <f>IF(OR(ISNA($A80),$AC80&lt;100),NA(),IF($BR80=0,0,FLOOR((CP80-_xlfn.XLOOKUP(_xlfn.AGGREGATE(5,6,$BR$3:$BR2031),$BR$3:$BR$2000,CP$3:CP$2000,1,1))/_xlfn.XLOOKUP($BR80,$BR$3:$BR$2000,$BR$3:$BR$2000,1,1), 1)))</f>
        <v>8886</v>
      </c>
      <c r="CS80">
        <f t="shared" si="89"/>
        <v>5.5909862204118417</v>
      </c>
      <c r="CT80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20814</v>
      </c>
      <c r="CU80">
        <f>IF(OR(ISNA($A80),$AC80&lt;100),NA(),IF(CT80=100,0,($BR80*LOG(2)/LOG(CT80/100))))</f>
        <v>4.0252367091298424</v>
      </c>
      <c r="CV80">
        <f>IF(OR(ISNA($A80),$AC80&lt;100),NA(),IF($BR80=0,0,FLOOR((CT80-_xlfn.XLOOKUP(_xlfn.AGGREGATE(5,6,$BR$3:$BR2031),$BR$3:$BR$2000,CT$3:CT$2000,1,1))/_xlfn.XLOOKUP($BR80,$BR$3:$BR$2000,$BR$3:$BR$2000,1,1), 1)))</f>
        <v>667</v>
      </c>
      <c r="CW80">
        <f t="shared" si="90"/>
        <v>12.497208961575426</v>
      </c>
      <c r="CX80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926</v>
      </c>
      <c r="CY80">
        <f t="shared" si="56"/>
        <v>9.6542766367853332</v>
      </c>
      <c r="CZ80">
        <f>IF(OR(ISNA($A80),$AC80&lt;100),NA(),IF($BR80=0,0,FLOOR((CX80-_xlfn.XLOOKUP(_xlfn.AGGREGATE(5,6,$BR$3:$BR2031),$BR$3:$BR$2000,CX$3:CX$2000,1,1))/_xlfn.XLOOKUP($BR80,$BR$3:$BR$2000,$BR$3:$BR$2000,1,1), 1)))</f>
        <v>26</v>
      </c>
      <c r="DA80">
        <f t="shared" si="91"/>
        <v>13.306891985952568</v>
      </c>
      <c r="DB80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8961</v>
      </c>
      <c r="DC80">
        <f t="shared" si="57"/>
        <v>4.7798288755008711</v>
      </c>
      <c r="DD80">
        <f>IF(OR(ISNA($A80),$AC80&lt;100),NA(),IF($BR80=0,0,FLOOR((DB80-_xlfn.XLOOKUP(_xlfn.AGGREGATE(5,6,$BR$3:$BR2031),$BR$3:$BR$2000,DB$3:DB$2000,1,1))/_xlfn.XLOOKUP($BR80,$BR$3:$BR$2000,$BR$3:$BR$2000,1,1), 1)))</f>
        <v>285</v>
      </c>
      <c r="DE80">
        <f t="shared" si="92"/>
        <v>37.993680547370879</v>
      </c>
      <c r="DF80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47806</v>
      </c>
      <c r="DG80">
        <f t="shared" si="58"/>
        <v>3.4827360092781992</v>
      </c>
      <c r="DH80">
        <f>IF(OR(ISNA($A80),$AC80&lt;100),NA(),IF($BR80=0,0,FLOOR((DF80-_xlfn.XLOOKUP(_xlfn.AGGREGATE(5,6,$BR$3:$BR2031),$BR$3:$BR$2000,DF$3:DF$2000,1,1))/_xlfn.XLOOKUP($BR80,$BR$3:$BR$2000,$BR$3:$BR$2000,1,1), 1)))</f>
        <v>1538</v>
      </c>
      <c r="DI80">
        <f t="shared" si="93"/>
        <v>5.2593334609444229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CT1:CW1"/>
    <mergeCell ref="CP1:CS1"/>
    <mergeCell ref="DF1:DI1"/>
    <mergeCell ref="DB1:DE1"/>
    <mergeCell ref="BB1:BC1"/>
    <mergeCell ref="BD1:BE1"/>
    <mergeCell ref="CX1:DA1"/>
    <mergeCell ref="AN1:AU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Q1:S1"/>
    <mergeCell ref="AY1:AZ1"/>
    <mergeCell ref="T1:V1"/>
    <mergeCell ref="W1:Y1"/>
    <mergeCell ref="B1:D1"/>
    <mergeCell ref="E1:G1"/>
    <mergeCell ref="H1:J1"/>
    <mergeCell ref="K1:M1"/>
    <mergeCell ref="N1:P1"/>
    <mergeCell ref="AL1:AM1"/>
    <mergeCell ref="Z1:AB1"/>
    <mergeCell ref="AC1:AE1"/>
    <mergeCell ref="AH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74" activePane="bottomRight" state="frozen"/>
      <selection pane="bottomLeft" activeCell="A3" sqref="A3"/>
      <selection pane="topRight" activeCell="B1" sqref="B1"/>
      <selection pane="bottomRight" activeCell="X84" sqref="X84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2886</v>
      </c>
      <c r="F78">
        <v>92839</v>
      </c>
      <c r="G78" s="3">
        <f>IF($A78="","",F78/(Configuration!$B$3/1000000))</f>
        <v>1384.2311649197095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>
        <v>43927</v>
      </c>
      <c r="B79">
        <f t="shared" si="8"/>
        <v>3599</v>
      </c>
      <c r="C79">
        <v>132547</v>
      </c>
      <c r="D79" s="3">
        <f>IF($A79="","",C79/(Configuration!$B$2/1000000))</f>
        <v>2195.9575375202458</v>
      </c>
      <c r="E79">
        <f t="shared" si="9"/>
        <v>5171</v>
      </c>
      <c r="F79">
        <v>98010</v>
      </c>
      <c r="G79" s="3">
        <f>IF($A79="","",F79/(Configuration!$B$3/1000000))</f>
        <v>1461.3308682103504</v>
      </c>
      <c r="H79">
        <f t="shared" si="10"/>
        <v>312</v>
      </c>
      <c r="I79">
        <v>4681</v>
      </c>
      <c r="J79" s="3">
        <f>IF($A79="","",I79/(Configuration!$B$4/1000000))</f>
        <v>803.91388074699239</v>
      </c>
      <c r="K79">
        <f t="shared" si="11"/>
        <v>29542</v>
      </c>
      <c r="L79">
        <v>366614</v>
      </c>
      <c r="M79" s="3">
        <f>IF($A79="","",L79/(Configuration!$B$5/1000000))</f>
        <v>1112.9647266920449</v>
      </c>
      <c r="N79">
        <f t="shared" si="12"/>
        <v>1123</v>
      </c>
      <c r="O79">
        <v>20814</v>
      </c>
      <c r="P79" s="3">
        <f>IF($A79="","",O79/(Configuration!$B$6/1000000))</f>
        <v>1820.773402676801</v>
      </c>
      <c r="Q79">
        <f t="shared" si="13"/>
        <v>66</v>
      </c>
      <c r="R79">
        <v>1375</v>
      </c>
      <c r="S79" s="3">
        <f>IF($A79="","",R79/(Configuration!$B$7/1000000))</f>
        <v>241.07581176800619</v>
      </c>
      <c r="T79">
        <f t="shared" si="14"/>
        <v>47</v>
      </c>
      <c r="U79">
        <v>10284</v>
      </c>
      <c r="V79" s="3">
        <f>IF($A79="","",U79/(Configuration!$B$8/1000000))</f>
        <v>198.60728092669646</v>
      </c>
      <c r="W79">
        <f t="shared" si="15"/>
        <v>3802</v>
      </c>
      <c r="X79">
        <v>51608</v>
      </c>
      <c r="Y79" s="3">
        <f>IF($A79="","",X79/(Configuration!$B$9/1000000))</f>
        <v>816.81261446859276</v>
      </c>
    </row>
    <row r="80" spans="1:25" x14ac:dyDescent="0.2">
      <c r="A80" s="1">
        <v>43928</v>
      </c>
      <c r="B80">
        <f t="shared" si="8"/>
        <v>3039</v>
      </c>
      <c r="C80">
        <v>135586</v>
      </c>
      <c r="D80" s="3">
        <f>IF($A80="","",C80/(Configuration!$B$2/1000000))</f>
        <v>2246.3058287416543</v>
      </c>
      <c r="E80">
        <f t="shared" si="9"/>
        <v>11076</v>
      </c>
      <c r="F80">
        <v>109086</v>
      </c>
      <c r="G80" s="3">
        <f>IF($A80="","",F80/(Configuration!$B$3/1000000))</f>
        <v>1626.474228033816</v>
      </c>
      <c r="H80">
        <f t="shared" si="10"/>
        <v>390</v>
      </c>
      <c r="I80">
        <v>5071</v>
      </c>
      <c r="J80" s="3">
        <f>IF($A80="","",I80/(Configuration!$B$4/1000000))</f>
        <v>870.89239249476577</v>
      </c>
      <c r="K80">
        <f t="shared" si="11"/>
        <v>29609</v>
      </c>
      <c r="L80">
        <v>396223</v>
      </c>
      <c r="M80" s="3">
        <f>IF($A80="","",L80/(Configuration!$B$5/1000000))</f>
        <v>1202.8515629629587</v>
      </c>
      <c r="N80">
        <f t="shared" si="12"/>
        <v>1380</v>
      </c>
      <c r="O80">
        <v>22194</v>
      </c>
      <c r="P80" s="3">
        <f>IF($A80="","",O80/(Configuration!$B$6/1000000))</f>
        <v>1941.4934610843145</v>
      </c>
      <c r="Q80">
        <f t="shared" si="13"/>
        <v>106</v>
      </c>
      <c r="R80">
        <v>1481</v>
      </c>
      <c r="S80" s="3">
        <f>IF($A80="","",R80/(Configuration!$B$7/1000000))</f>
        <v>259.66056525703067</v>
      </c>
      <c r="T80">
        <f t="shared" si="14"/>
        <v>47</v>
      </c>
      <c r="U80">
        <v>10331</v>
      </c>
      <c r="V80" s="3">
        <f>IF($A80="","",U80/(Configuration!$B$8/1000000))</f>
        <v>199.51495714252249</v>
      </c>
      <c r="W80">
        <f t="shared" si="15"/>
        <v>3634</v>
      </c>
      <c r="X80">
        <v>55242</v>
      </c>
      <c r="Y80" s="3">
        <f>IF($A80="","",X80/(Configuration!$B$9/1000000))</f>
        <v>874.32883367838315</v>
      </c>
    </row>
    <row r="81" spans="1:25" x14ac:dyDescent="0.2">
      <c r="A81" s="1">
        <v>43929</v>
      </c>
      <c r="B81">
        <f t="shared" si="8"/>
        <v>3836</v>
      </c>
      <c r="C81">
        <v>139422</v>
      </c>
      <c r="D81" s="3">
        <f>IF($A81="","",C81/(Configuration!$B$2/1000000))</f>
        <v>2309.8583279602535</v>
      </c>
      <c r="E81">
        <f t="shared" si="9"/>
        <v>3864</v>
      </c>
      <c r="F81">
        <v>112950</v>
      </c>
      <c r="G81" s="3">
        <f>IF($A81="","",F81/(Configuration!$B$3/1000000))</f>
        <v>1684.0865377447105</v>
      </c>
      <c r="H81">
        <f t="shared" si="10"/>
        <v>331</v>
      </c>
      <c r="I81">
        <v>5402</v>
      </c>
      <c r="J81" s="3">
        <f>IF($A81="","",I81/(Configuration!$B$4/1000000))</f>
        <v>927.73825759351701</v>
      </c>
      <c r="K81">
        <f t="shared" si="11"/>
        <v>32829</v>
      </c>
      <c r="L81">
        <v>429052</v>
      </c>
      <c r="M81" s="3">
        <f>IF($A81="","",L81/(Configuration!$B$5/1000000))</f>
        <v>1302.513657188965</v>
      </c>
      <c r="N81">
        <f t="shared" si="12"/>
        <v>1209</v>
      </c>
      <c r="O81">
        <v>23403</v>
      </c>
      <c r="P81" s="3">
        <f>IF($A81="","",O81/(Configuration!$B$6/1000000))</f>
        <v>2047.2547296456794</v>
      </c>
      <c r="Q81">
        <f t="shared" si="13"/>
        <v>142</v>
      </c>
      <c r="R81">
        <v>1623</v>
      </c>
      <c r="S81" s="3">
        <f>IF($A81="","",R81/(Configuration!$B$7/1000000))</f>
        <v>284.55712181779927</v>
      </c>
      <c r="T81">
        <f t="shared" si="14"/>
        <v>53</v>
      </c>
      <c r="U81">
        <v>10384</v>
      </c>
      <c r="V81" s="3">
        <f>IF($A81="","",U81/(Configuration!$B$8/1000000))</f>
        <v>200.53850691781565</v>
      </c>
      <c r="W81">
        <f t="shared" si="15"/>
        <v>5491</v>
      </c>
      <c r="X81">
        <v>60733</v>
      </c>
      <c r="Y81" s="3">
        <f>IF($A81="","",X81/(Configuration!$B$9/1000000))</f>
        <v>961.23625241282434</v>
      </c>
    </row>
    <row r="82" spans="1:25" x14ac:dyDescent="0.2">
      <c r="A82" s="1">
        <v>43930</v>
      </c>
      <c r="B82">
        <f t="shared" si="8"/>
        <v>3214</v>
      </c>
      <c r="C82">
        <v>142636</v>
      </c>
      <c r="D82" s="3">
        <f>IF($A82="","",C82/(Configuration!$B$2/1000000))</f>
        <v>2363.1059120292257</v>
      </c>
      <c r="E82">
        <f t="shared" si="9"/>
        <v>4849</v>
      </c>
      <c r="F82">
        <v>117799</v>
      </c>
      <c r="G82" s="3">
        <f>IF($A82="","",F82/(Configuration!$B$3/1000000))</f>
        <v>1756.3852152261104</v>
      </c>
      <c r="H82">
        <f t="shared" si="10"/>
        <v>233</v>
      </c>
      <c r="I82">
        <v>5635</v>
      </c>
      <c r="J82" s="3">
        <f>IF($A82="","",I82/(Configuration!$B$4/1000000))</f>
        <v>967.75362486846882</v>
      </c>
      <c r="K82">
        <f t="shared" si="11"/>
        <v>32295</v>
      </c>
      <c r="L82">
        <v>461347</v>
      </c>
      <c r="M82" s="3">
        <f>IF($A82="","",L82/(Configuration!$B$5/1000000))</f>
        <v>1400.5546372075121</v>
      </c>
      <c r="N82">
        <f t="shared" si="12"/>
        <v>1580</v>
      </c>
      <c r="O82">
        <v>24983</v>
      </c>
      <c r="P82" s="3">
        <f>IF($A82="","",O82/(Configuration!$B$6/1000000))</f>
        <v>2185.4704486919632</v>
      </c>
      <c r="Q82">
        <f t="shared" si="13"/>
        <v>287</v>
      </c>
      <c r="R82">
        <v>1910</v>
      </c>
      <c r="S82" s="3">
        <f>IF($A82="","",R82/(Configuration!$B$7/1000000))</f>
        <v>334.87621852864856</v>
      </c>
      <c r="T82">
        <f t="shared" si="14"/>
        <v>39</v>
      </c>
      <c r="U82">
        <v>10423</v>
      </c>
      <c r="V82" s="3">
        <f>IF($A82="","",U82/(Configuration!$B$8/1000000))</f>
        <v>201.29168505435212</v>
      </c>
      <c r="W82">
        <f t="shared" si="15"/>
        <v>4344</v>
      </c>
      <c r="X82">
        <v>65077</v>
      </c>
      <c r="Y82" s="3">
        <f>IF($A82="","",X82/(Configuration!$B$9/1000000))</f>
        <v>1029.9898176982756</v>
      </c>
    </row>
    <row r="83" spans="1:25" x14ac:dyDescent="0.2">
      <c r="A83" s="1">
        <v>43931</v>
      </c>
      <c r="B83">
        <f t="shared" si="8"/>
        <v>4941</v>
      </c>
      <c r="C83">
        <v>147577</v>
      </c>
      <c r="D83" s="3">
        <f>IF($A83="","",C83/(Configuration!$B$2/1000000))</f>
        <v>2444.9653746567278</v>
      </c>
      <c r="E83">
        <f t="shared" si="9"/>
        <v>6670</v>
      </c>
      <c r="F83">
        <v>124469</v>
      </c>
      <c r="G83" s="3">
        <f>IF($A83="","",F83/(Configuration!$B$3/1000000))</f>
        <v>1855.835035560393</v>
      </c>
      <c r="H83">
        <f t="shared" si="10"/>
        <v>184</v>
      </c>
      <c r="I83">
        <v>5819</v>
      </c>
      <c r="J83" s="3">
        <f>IF($A83="","",I83/(Configuration!$B$4/1000000))</f>
        <v>999.35374323152087</v>
      </c>
      <c r="K83">
        <f t="shared" si="11"/>
        <v>35188</v>
      </c>
      <c r="L83">
        <v>496535</v>
      </c>
      <c r="M83" s="3">
        <f>IF($A83="","",L83/(Configuration!$B$5/1000000))</f>
        <v>1507.3781704136627</v>
      </c>
      <c r="N83">
        <f t="shared" si="12"/>
        <v>1684</v>
      </c>
      <c r="O83">
        <v>26667</v>
      </c>
      <c r="P83" s="3">
        <f>IF($A83="","",O83/(Configuration!$B$6/1000000))</f>
        <v>2332.7839112704069</v>
      </c>
      <c r="Q83">
        <f t="shared" si="13"/>
        <v>198</v>
      </c>
      <c r="R83">
        <v>2108</v>
      </c>
      <c r="S83" s="3">
        <f>IF($A83="","",R83/(Configuration!$B$7/1000000))</f>
        <v>369.5911354232415</v>
      </c>
      <c r="T83">
        <f t="shared" si="14"/>
        <v>27</v>
      </c>
      <c r="U83">
        <v>10450</v>
      </c>
      <c r="V83" s="3">
        <f>IF($A83="","",U83/(Configuration!$B$8/1000000))</f>
        <v>201.81311607195431</v>
      </c>
      <c r="W83">
        <f t="shared" si="15"/>
        <v>8681</v>
      </c>
      <c r="X83">
        <v>73758</v>
      </c>
      <c r="Y83" s="3">
        <f>IF($A83="","",X83/(Configuration!$B$9/1000000))</f>
        <v>1167.3861575332207</v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