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70" documentId="13_ncr:1_{9924DA92-7C4E-9E44-AAAE-5FC4C577B883}" xr6:coauthVersionLast="45" xr6:coauthVersionMax="45" xr10:uidLastSave="{00FEC360-5A80-C449-8F79-4E1947272161}"/>
  <bookViews>
    <workbookView xWindow="1240" yWindow="460" windowWidth="32360" windowHeight="20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4" i="2" l="1"/>
  <c r="A74" i="2"/>
  <c r="Z74" i="2"/>
  <c r="AC74" i="2"/>
  <c r="AC100" i="2"/>
  <c r="BR100" i="2"/>
  <c r="DF100" i="2" a="1"/>
  <c r="DF100" i="2"/>
  <c r="DI100" i="2"/>
  <c r="AC99" i="2"/>
  <c r="BR99" i="2"/>
  <c r="DF99" i="2" a="1"/>
  <c r="DF99" i="2"/>
  <c r="DI99" i="2"/>
  <c r="AC98" i="2"/>
  <c r="BR98" i="2"/>
  <c r="DF98" i="2" a="1"/>
  <c r="DF98" i="2"/>
  <c r="DI98" i="2"/>
  <c r="AC97" i="2"/>
  <c r="BR97" i="2"/>
  <c r="DF97" i="2" a="1"/>
  <c r="DF97" i="2"/>
  <c r="DI97" i="2"/>
  <c r="AC96" i="2"/>
  <c r="BR96" i="2"/>
  <c r="DF96" i="2" a="1"/>
  <c r="DF96" i="2"/>
  <c r="DI96" i="2"/>
  <c r="AC95" i="2"/>
  <c r="BR95" i="2"/>
  <c r="DF95" i="2" a="1"/>
  <c r="DF95" i="2"/>
  <c r="DI95" i="2"/>
  <c r="AC94" i="2"/>
  <c r="BR94" i="2"/>
  <c r="DF94" i="2" a="1"/>
  <c r="DF94" i="2"/>
  <c r="DI94" i="2"/>
  <c r="AC93" i="2"/>
  <c r="BR93" i="2"/>
  <c r="DF93" i="2" a="1"/>
  <c r="DF93" i="2"/>
  <c r="DI93" i="2"/>
  <c r="AC92" i="2"/>
  <c r="BR92" i="2"/>
  <c r="DF92" i="2" a="1"/>
  <c r="DF92" i="2"/>
  <c r="DI92" i="2"/>
  <c r="AC91" i="2"/>
  <c r="BR91" i="2"/>
  <c r="DF91" i="2" a="1"/>
  <c r="DF91" i="2"/>
  <c r="DI91" i="2"/>
  <c r="AC90" i="2"/>
  <c r="BR90" i="2"/>
  <c r="DF90" i="2" a="1"/>
  <c r="DF90" i="2"/>
  <c r="DI90" i="2"/>
  <c r="AC89" i="2"/>
  <c r="BR89" i="2"/>
  <c r="DF89" i="2" a="1"/>
  <c r="DF89" i="2"/>
  <c r="DI89" i="2"/>
  <c r="AC88" i="2"/>
  <c r="BR88" i="2"/>
  <c r="DF88" i="2" a="1"/>
  <c r="DF88" i="2"/>
  <c r="DI88" i="2"/>
  <c r="AC87" i="2"/>
  <c r="BR87" i="2"/>
  <c r="DF87" i="2" a="1"/>
  <c r="DF87" i="2"/>
  <c r="DI87" i="2"/>
  <c r="AC86" i="2"/>
  <c r="BR86" i="2"/>
  <c r="DF86" i="2" a="1"/>
  <c r="DF86" i="2"/>
  <c r="DI86" i="2"/>
  <c r="AC85" i="2"/>
  <c r="BR85" i="2"/>
  <c r="DF85" i="2" a="1"/>
  <c r="DF85" i="2"/>
  <c r="DI85" i="2"/>
  <c r="AC84" i="2"/>
  <c r="BR84" i="2"/>
  <c r="DF84" i="2" a="1"/>
  <c r="DF84" i="2"/>
  <c r="DI84" i="2"/>
  <c r="AC83" i="2"/>
  <c r="BR83" i="2"/>
  <c r="DF83" i="2" a="1"/>
  <c r="DF83" i="2"/>
  <c r="DI83" i="2"/>
  <c r="AC82" i="2"/>
  <c r="BR82" i="2"/>
  <c r="DF82" i="2" a="1"/>
  <c r="DF82" i="2"/>
  <c r="DI82" i="2"/>
  <c r="AC81" i="2"/>
  <c r="BR81" i="2"/>
  <c r="DF81" i="2" a="1"/>
  <c r="DF81" i="2"/>
  <c r="DI81" i="2"/>
  <c r="AC80" i="2"/>
  <c r="BR80" i="2"/>
  <c r="DF80" i="2" a="1"/>
  <c r="DF80" i="2"/>
  <c r="DI80" i="2"/>
  <c r="AC79" i="2"/>
  <c r="BR79" i="2"/>
  <c r="DF79" i="2" a="1"/>
  <c r="DF79" i="2"/>
  <c r="DI79" i="2"/>
  <c r="AC78" i="2"/>
  <c r="BR78" i="2"/>
  <c r="DF78" i="2" a="1"/>
  <c r="DF78" i="2"/>
  <c r="DI78" i="2"/>
  <c r="AC77" i="2"/>
  <c r="BR77" i="2"/>
  <c r="DF77" i="2" a="1"/>
  <c r="DF77" i="2"/>
  <c r="DI77" i="2"/>
  <c r="AC76" i="2"/>
  <c r="BR76" i="2"/>
  <c r="DF76" i="2" a="1"/>
  <c r="DF76" i="2"/>
  <c r="DI76" i="2"/>
  <c r="A75" i="2"/>
  <c r="Z75" i="2"/>
  <c r="AC75" i="2"/>
  <c r="BR75" i="2"/>
  <c r="DF75" i="2" a="1"/>
  <c r="DF75" i="2"/>
  <c r="BR74" i="2"/>
  <c r="DF74" i="2" a="1"/>
  <c r="DF74" i="2"/>
  <c r="DI75" i="2"/>
  <c r="BR73" i="2"/>
  <c r="DF73" i="2" a="1"/>
  <c r="DF73" i="2"/>
  <c r="DI74" i="2"/>
  <c r="BR72" i="2"/>
  <c r="DF72" i="2" a="1"/>
  <c r="DF72" i="2"/>
  <c r="DI73" i="2"/>
  <c r="BR71" i="2"/>
  <c r="DF71" i="2" a="1"/>
  <c r="DF71" i="2"/>
  <c r="DI72" i="2"/>
  <c r="BR70" i="2"/>
  <c r="DF70" i="2" a="1"/>
  <c r="DF70" i="2"/>
  <c r="DI71" i="2"/>
  <c r="BR69" i="2"/>
  <c r="DF69" i="2" a="1"/>
  <c r="DF69" i="2"/>
  <c r="DI70" i="2"/>
  <c r="BR68" i="2"/>
  <c r="DF68" i="2" a="1"/>
  <c r="DF68" i="2"/>
  <c r="DI69" i="2"/>
  <c r="BR67" i="2"/>
  <c r="DF67" i="2" a="1"/>
  <c r="DF67" i="2"/>
  <c r="DI68" i="2"/>
  <c r="BR66" i="2"/>
  <c r="DF66" i="2" a="1"/>
  <c r="DF66" i="2"/>
  <c r="DI67" i="2"/>
  <c r="BR65" i="2"/>
  <c r="DF65" i="2" a="1"/>
  <c r="DF65" i="2"/>
  <c r="DI66" i="2"/>
  <c r="BR64" i="2"/>
  <c r="DF64" i="2" a="1"/>
  <c r="DF64" i="2"/>
  <c r="DI65" i="2"/>
  <c r="BR63" i="2"/>
  <c r="DF63" i="2" a="1"/>
  <c r="DF63" i="2"/>
  <c r="DI64" i="2"/>
  <c r="BR62" i="2"/>
  <c r="DF62" i="2" a="1"/>
  <c r="DF62" i="2"/>
  <c r="DI63" i="2"/>
  <c r="BR61" i="2"/>
  <c r="DF61" i="2" a="1"/>
  <c r="DF61" i="2"/>
  <c r="DI62" i="2"/>
  <c r="BR60" i="2"/>
  <c r="DF60" i="2" a="1"/>
  <c r="DF60" i="2"/>
  <c r="DI61" i="2"/>
  <c r="BR59" i="2"/>
  <c r="DF59" i="2" a="1"/>
  <c r="DF59" i="2"/>
  <c r="DI60" i="2"/>
  <c r="BR58" i="2"/>
  <c r="DF58" i="2" a="1"/>
  <c r="DF58" i="2"/>
  <c r="DI59" i="2"/>
  <c r="BR57" i="2"/>
  <c r="DF57" i="2" a="1"/>
  <c r="DF57" i="2"/>
  <c r="DI58" i="2"/>
  <c r="BR56" i="2"/>
  <c r="DF56" i="2" a="1"/>
  <c r="DF56" i="2"/>
  <c r="DI57" i="2"/>
  <c r="BR55" i="2"/>
  <c r="DF55" i="2" a="1"/>
  <c r="DF55" i="2"/>
  <c r="DI56" i="2"/>
  <c r="BR54" i="2"/>
  <c r="DF54" i="2" a="1"/>
  <c r="DF54" i="2"/>
  <c r="DI55" i="2"/>
  <c r="BR53" i="2"/>
  <c r="DF53" i="2" a="1"/>
  <c r="DF53" i="2"/>
  <c r="DI54" i="2"/>
  <c r="BR52" i="2"/>
  <c r="DF52" i="2" a="1"/>
  <c r="DF52" i="2"/>
  <c r="DI53" i="2"/>
  <c r="BR51" i="2"/>
  <c r="DF51" i="2" a="1"/>
  <c r="DF51" i="2"/>
  <c r="DI52" i="2"/>
  <c r="BR50" i="2"/>
  <c r="DF50" i="2" a="1"/>
  <c r="DF50" i="2"/>
  <c r="DI51" i="2"/>
  <c r="BR49" i="2"/>
  <c r="DF49" i="2" a="1"/>
  <c r="DF49" i="2"/>
  <c r="DI50" i="2"/>
  <c r="BR48" i="2"/>
  <c r="DF48" i="2" a="1"/>
  <c r="DF48" i="2"/>
  <c r="DI49" i="2"/>
  <c r="DI48" i="2"/>
  <c r="BR47" i="2"/>
  <c r="DF47" i="2" a="1"/>
  <c r="DF47" i="2"/>
  <c r="DI47" i="2"/>
  <c r="BR46" i="2"/>
  <c r="DF46" i="2" a="1"/>
  <c r="DF46" i="2"/>
  <c r="DI46" i="2"/>
  <c r="BR45" i="2"/>
  <c r="DF45" i="2" a="1"/>
  <c r="DF45" i="2"/>
  <c r="DI45" i="2"/>
  <c r="BR44" i="2"/>
  <c r="DF44" i="2" a="1"/>
  <c r="DF44" i="2"/>
  <c r="DI44" i="2"/>
  <c r="BR43" i="2"/>
  <c r="DF43" i="2" a="1"/>
  <c r="DF43" i="2"/>
  <c r="DI43" i="2"/>
  <c r="BR42" i="2"/>
  <c r="DF42" i="2" a="1"/>
  <c r="DF42" i="2"/>
  <c r="DI42" i="2"/>
  <c r="BR41" i="2"/>
  <c r="DF41" i="2" a="1"/>
  <c r="DF41" i="2"/>
  <c r="DI41" i="2"/>
  <c r="BR40" i="2"/>
  <c r="DF40" i="2" a="1"/>
  <c r="DF40" i="2"/>
  <c r="DI40" i="2"/>
  <c r="BR39" i="2"/>
  <c r="DF39" i="2" a="1"/>
  <c r="DF39" i="2"/>
  <c r="DI39" i="2"/>
  <c r="BR38" i="2"/>
  <c r="DF38" i="2" a="1"/>
  <c r="DF38" i="2"/>
  <c r="DI38" i="2"/>
  <c r="BR37" i="2"/>
  <c r="DF37" i="2" a="1"/>
  <c r="DF37" i="2"/>
  <c r="DI37" i="2"/>
  <c r="BR36" i="2"/>
  <c r="DF36" i="2" a="1"/>
  <c r="DF36" i="2"/>
  <c r="DI36" i="2"/>
  <c r="BR35" i="2"/>
  <c r="DF35" i="2" a="1"/>
  <c r="DF35" i="2"/>
  <c r="DI35" i="2"/>
  <c r="BR34" i="2"/>
  <c r="DF34" i="2" a="1"/>
  <c r="DF34" i="2"/>
  <c r="DI34" i="2"/>
  <c r="BR33" i="2"/>
  <c r="DF33" i="2" a="1"/>
  <c r="DF33" i="2"/>
  <c r="DI33" i="2"/>
  <c r="BR32" i="2"/>
  <c r="DF32" i="2" a="1"/>
  <c r="DF32" i="2"/>
  <c r="DI32" i="2"/>
  <c r="BR31" i="2"/>
  <c r="DF31" i="2" a="1"/>
  <c r="DF31" i="2"/>
  <c r="DI31" i="2"/>
  <c r="BR30" i="2"/>
  <c r="DF30" i="2" a="1"/>
  <c r="DF30" i="2"/>
  <c r="DI30" i="2"/>
  <c r="BR29" i="2"/>
  <c r="DF29" i="2" a="1"/>
  <c r="DF29" i="2"/>
  <c r="DI29" i="2"/>
  <c r="BR28" i="2"/>
  <c r="DF28" i="2" a="1"/>
  <c r="DF28" i="2"/>
  <c r="DI28" i="2"/>
  <c r="BR27" i="2"/>
  <c r="DF27" i="2" a="1"/>
  <c r="DF27" i="2"/>
  <c r="DI27" i="2"/>
  <c r="BR26" i="2"/>
  <c r="DF26" i="2" a="1"/>
  <c r="DF26" i="2"/>
  <c r="DI26" i="2"/>
  <c r="BR25" i="2"/>
  <c r="DF25" i="2" a="1"/>
  <c r="DF25" i="2"/>
  <c r="DI25" i="2"/>
  <c r="BR24" i="2"/>
  <c r="DF24" i="2" a="1"/>
  <c r="DF24" i="2"/>
  <c r="DI24" i="2"/>
  <c r="BR23" i="2"/>
  <c r="DF23" i="2" a="1"/>
  <c r="DF23" i="2"/>
  <c r="DI23" i="2"/>
  <c r="BR22" i="2"/>
  <c r="DF22" i="2" a="1"/>
  <c r="DF22" i="2"/>
  <c r="DI22" i="2"/>
  <c r="BR21" i="2"/>
  <c r="DF21" i="2" a="1"/>
  <c r="DF21" i="2"/>
  <c r="DI21" i="2"/>
  <c r="BR20" i="2"/>
  <c r="DF20" i="2" a="1"/>
  <c r="DF20" i="2"/>
  <c r="DI20" i="2"/>
  <c r="BR19" i="2"/>
  <c r="DF19" i="2" a="1"/>
  <c r="DF19" i="2"/>
  <c r="DI19" i="2"/>
  <c r="BR18" i="2"/>
  <c r="DF18" i="2" a="1"/>
  <c r="DF18" i="2"/>
  <c r="DI18" i="2"/>
  <c r="BR17" i="2"/>
  <c r="DF17" i="2" a="1"/>
  <c r="DF17" i="2"/>
  <c r="DI17" i="2"/>
  <c r="BR16" i="2"/>
  <c r="DF16" i="2" a="1"/>
  <c r="DF16" i="2"/>
  <c r="DI16" i="2"/>
  <c r="BR15" i="2"/>
  <c r="DF15" i="2" a="1"/>
  <c r="DF15" i="2"/>
  <c r="DI15" i="2"/>
  <c r="BR14" i="2"/>
  <c r="DF14" i="2" a="1"/>
  <c r="DF14" i="2"/>
  <c r="DI14" i="2"/>
  <c r="BR13" i="2"/>
  <c r="DF13" i="2" a="1"/>
  <c r="DF13" i="2"/>
  <c r="DI13" i="2"/>
  <c r="BR12" i="2"/>
  <c r="DF12" i="2" a="1"/>
  <c r="DF12" i="2"/>
  <c r="DI12" i="2"/>
  <c r="BR11" i="2"/>
  <c r="DF11" i="2" a="1"/>
  <c r="DF11" i="2"/>
  <c r="DI11" i="2"/>
  <c r="BR10" i="2"/>
  <c r="DF10" i="2" a="1"/>
  <c r="DF10" i="2"/>
  <c r="DI10" i="2"/>
  <c r="BR9" i="2"/>
  <c r="DF9" i="2" a="1"/>
  <c r="DF9" i="2"/>
  <c r="DI9" i="2"/>
  <c r="BR8" i="2"/>
  <c r="DF8" i="2" a="1"/>
  <c r="DF8" i="2"/>
  <c r="DI8" i="2"/>
  <c r="BR7" i="2"/>
  <c r="DF7" i="2" a="1"/>
  <c r="DF7" i="2"/>
  <c r="DI7" i="2"/>
  <c r="BR6" i="2"/>
  <c r="DF6" i="2" a="1"/>
  <c r="DF6" i="2"/>
  <c r="DI6" i="2"/>
  <c r="BR5" i="2"/>
  <c r="DF5" i="2" a="1"/>
  <c r="DF5" i="2"/>
  <c r="DI5" i="2"/>
  <c r="BR4" i="2"/>
  <c r="DF4" i="2" a="1"/>
  <c r="DF4" i="2"/>
  <c r="DI4" i="2"/>
  <c r="BR3" i="2"/>
  <c r="DF3" i="2" a="1"/>
  <c r="DF3" i="2"/>
  <c r="DI3" i="2"/>
  <c r="DB100" i="2" a="1"/>
  <c r="DB100" i="2"/>
  <c r="DE100" i="2"/>
  <c r="DB99" i="2" a="1"/>
  <c r="DB99" i="2"/>
  <c r="DE99" i="2"/>
  <c r="DB98" i="2" a="1"/>
  <c r="DB98" i="2"/>
  <c r="DE98" i="2"/>
  <c r="DB97" i="2" a="1"/>
  <c r="DB97" i="2"/>
  <c r="DE97" i="2"/>
  <c r="DB96" i="2" a="1"/>
  <c r="DB96" i="2"/>
  <c r="DE96" i="2"/>
  <c r="DB95" i="2" a="1"/>
  <c r="DB95" i="2"/>
  <c r="DE95" i="2"/>
  <c r="DB94" i="2" a="1"/>
  <c r="DB94" i="2"/>
  <c r="DE94" i="2"/>
  <c r="DB93" i="2" a="1"/>
  <c r="DB93" i="2"/>
  <c r="DE93" i="2"/>
  <c r="DB92" i="2" a="1"/>
  <c r="DB92" i="2"/>
  <c r="DE92" i="2"/>
  <c r="DB91" i="2" a="1"/>
  <c r="DB91" i="2"/>
  <c r="DE91" i="2"/>
  <c r="DB90" i="2" a="1"/>
  <c r="DB90" i="2"/>
  <c r="DE90" i="2"/>
  <c r="DB89" i="2" a="1"/>
  <c r="DB89" i="2"/>
  <c r="DE89" i="2"/>
  <c r="DB88" i="2" a="1"/>
  <c r="DB88" i="2"/>
  <c r="DE88" i="2"/>
  <c r="DB87" i="2" a="1"/>
  <c r="DB87" i="2"/>
  <c r="DE87" i="2"/>
  <c r="DB86" i="2" a="1"/>
  <c r="DB86" i="2"/>
  <c r="DE86" i="2"/>
  <c r="DB85" i="2" a="1"/>
  <c r="DB85" i="2"/>
  <c r="DE85" i="2"/>
  <c r="DB84" i="2" a="1"/>
  <c r="DB84" i="2"/>
  <c r="DE84" i="2"/>
  <c r="DB83" i="2" a="1"/>
  <c r="DB83" i="2"/>
  <c r="DE83" i="2"/>
  <c r="DB82" i="2" a="1"/>
  <c r="DB82" i="2"/>
  <c r="DE82" i="2"/>
  <c r="DB81" i="2" a="1"/>
  <c r="DB81" i="2"/>
  <c r="DE81" i="2"/>
  <c r="DB80" i="2" a="1"/>
  <c r="DB80" i="2"/>
  <c r="DE80" i="2"/>
  <c r="DB79" i="2" a="1"/>
  <c r="DB79" i="2"/>
  <c r="DE79" i="2"/>
  <c r="DB78" i="2" a="1"/>
  <c r="DB78" i="2"/>
  <c r="DE78" i="2"/>
  <c r="DB77" i="2" a="1"/>
  <c r="DB77" i="2"/>
  <c r="DE77" i="2"/>
  <c r="DB76" i="2" a="1"/>
  <c r="DB76" i="2"/>
  <c r="DE76" i="2"/>
  <c r="DB75" i="2" a="1"/>
  <c r="DB75" i="2"/>
  <c r="DB74" i="2" a="1"/>
  <c r="DB74" i="2"/>
  <c r="DE75" i="2"/>
  <c r="DB73" i="2" a="1"/>
  <c r="DB73" i="2"/>
  <c r="DE74" i="2"/>
  <c r="DB72" i="2" a="1"/>
  <c r="DB72" i="2"/>
  <c r="DE73" i="2"/>
  <c r="DB71" i="2" a="1"/>
  <c r="DB71" i="2"/>
  <c r="DE72" i="2"/>
  <c r="DB70" i="2" a="1"/>
  <c r="DB70" i="2"/>
  <c r="DE71" i="2"/>
  <c r="DB69" i="2" a="1"/>
  <c r="DB69" i="2"/>
  <c r="DE70" i="2"/>
  <c r="DB68" i="2" a="1"/>
  <c r="DB68" i="2"/>
  <c r="DE69" i="2"/>
  <c r="DB67" i="2" a="1"/>
  <c r="DB67" i="2"/>
  <c r="DE68" i="2"/>
  <c r="DB66" i="2" a="1"/>
  <c r="DB66" i="2"/>
  <c r="DE67" i="2"/>
  <c r="DB65" i="2" a="1"/>
  <c r="DB65" i="2"/>
  <c r="DE66" i="2"/>
  <c r="DB64" i="2" a="1"/>
  <c r="DB64" i="2"/>
  <c r="DE65" i="2"/>
  <c r="DB63" i="2" a="1"/>
  <c r="DB63" i="2"/>
  <c r="DE64" i="2"/>
  <c r="DB62" i="2" a="1"/>
  <c r="DB62" i="2"/>
  <c r="DE63" i="2"/>
  <c r="DB61" i="2" a="1"/>
  <c r="DB61" i="2"/>
  <c r="DE62" i="2"/>
  <c r="DB60" i="2" a="1"/>
  <c r="DB60" i="2"/>
  <c r="DE61" i="2"/>
  <c r="DB59" i="2" a="1"/>
  <c r="DB59" i="2"/>
  <c r="DE60" i="2"/>
  <c r="DB58" i="2" a="1"/>
  <c r="DB58" i="2"/>
  <c r="DE59" i="2"/>
  <c r="DB57" i="2" a="1"/>
  <c r="DB57" i="2"/>
  <c r="DE58" i="2"/>
  <c r="DB56" i="2" a="1"/>
  <c r="DB56" i="2"/>
  <c r="DE57" i="2"/>
  <c r="DB55" i="2" a="1"/>
  <c r="DB55" i="2"/>
  <c r="DE56" i="2"/>
  <c r="DB54" i="2" a="1"/>
  <c r="DB54" i="2"/>
  <c r="DE55" i="2"/>
  <c r="DB53" i="2" a="1"/>
  <c r="DB53" i="2"/>
  <c r="DE54" i="2"/>
  <c r="DB52" i="2" a="1"/>
  <c r="DB52" i="2"/>
  <c r="DE53" i="2"/>
  <c r="DB51" i="2" a="1"/>
  <c r="DB51" i="2"/>
  <c r="DE52" i="2"/>
  <c r="DB50" i="2" a="1"/>
  <c r="DB50" i="2"/>
  <c r="DE51" i="2"/>
  <c r="DB49" i="2" a="1"/>
  <c r="DB49" i="2"/>
  <c r="DE50" i="2"/>
  <c r="DB48" i="2" a="1"/>
  <c r="DB48" i="2"/>
  <c r="DE49" i="2"/>
  <c r="DE48" i="2"/>
  <c r="DB47" i="2" a="1"/>
  <c r="DB47" i="2"/>
  <c r="DE47" i="2"/>
  <c r="DB46" i="2" a="1"/>
  <c r="DB46" i="2"/>
  <c r="DE46" i="2"/>
  <c r="DB45" i="2" a="1"/>
  <c r="DB45" i="2"/>
  <c r="DE45" i="2"/>
  <c r="DB44" i="2" a="1"/>
  <c r="DB44" i="2"/>
  <c r="DE44" i="2"/>
  <c r="DB43" i="2" a="1"/>
  <c r="DB43" i="2"/>
  <c r="DE43" i="2"/>
  <c r="DB42" i="2" a="1"/>
  <c r="DB42" i="2"/>
  <c r="DE42" i="2"/>
  <c r="DB41" i="2" a="1"/>
  <c r="DB41" i="2"/>
  <c r="DE41" i="2"/>
  <c r="DB40" i="2" a="1"/>
  <c r="DB40" i="2"/>
  <c r="DE40" i="2"/>
  <c r="DB39" i="2" a="1"/>
  <c r="DB39" i="2"/>
  <c r="DE39" i="2"/>
  <c r="DB38" i="2" a="1"/>
  <c r="DB38" i="2"/>
  <c r="DE38" i="2"/>
  <c r="DB37" i="2" a="1"/>
  <c r="DB37" i="2"/>
  <c r="DE37" i="2"/>
  <c r="DB36" i="2" a="1"/>
  <c r="DB36" i="2"/>
  <c r="DE36" i="2"/>
  <c r="DB35" i="2" a="1"/>
  <c r="DB35" i="2"/>
  <c r="DE35" i="2"/>
  <c r="DB34" i="2" a="1"/>
  <c r="DB34" i="2"/>
  <c r="DE34" i="2"/>
  <c r="DB33" i="2" a="1"/>
  <c r="DB33" i="2"/>
  <c r="DE33" i="2"/>
  <c r="DB32" i="2" a="1"/>
  <c r="DB32" i="2"/>
  <c r="DE32" i="2"/>
  <c r="DB31" i="2" a="1"/>
  <c r="DB31" i="2"/>
  <c r="DE31" i="2"/>
  <c r="DB30" i="2" a="1"/>
  <c r="DB30" i="2"/>
  <c r="DE30" i="2"/>
  <c r="DB29" i="2" a="1"/>
  <c r="DB29" i="2"/>
  <c r="DE29" i="2"/>
  <c r="DB28" i="2" a="1"/>
  <c r="DB28" i="2"/>
  <c r="DE28" i="2"/>
  <c r="DB27" i="2" a="1"/>
  <c r="DB27" i="2"/>
  <c r="DE27" i="2"/>
  <c r="DB26" i="2" a="1"/>
  <c r="DB26" i="2"/>
  <c r="DE26" i="2"/>
  <c r="DB25" i="2" a="1"/>
  <c r="DB25" i="2"/>
  <c r="DE25" i="2"/>
  <c r="DB24" i="2" a="1"/>
  <c r="DB24" i="2"/>
  <c r="DE24" i="2"/>
  <c r="DB23" i="2" a="1"/>
  <c r="DB23" i="2"/>
  <c r="DE23" i="2"/>
  <c r="DB22" i="2" a="1"/>
  <c r="DB22" i="2"/>
  <c r="DE22" i="2"/>
  <c r="DB21" i="2" a="1"/>
  <c r="DB21" i="2"/>
  <c r="DE21" i="2"/>
  <c r="DB20" i="2" a="1"/>
  <c r="DB20" i="2"/>
  <c r="DE20" i="2"/>
  <c r="DB19" i="2" a="1"/>
  <c r="DB19" i="2"/>
  <c r="DE19" i="2"/>
  <c r="DB18" i="2" a="1"/>
  <c r="DB18" i="2"/>
  <c r="DE18" i="2"/>
  <c r="DB17" i="2" a="1"/>
  <c r="DB17" i="2"/>
  <c r="DE17" i="2"/>
  <c r="DB16" i="2" a="1"/>
  <c r="DB16" i="2"/>
  <c r="DE16" i="2"/>
  <c r="DB15" i="2" a="1"/>
  <c r="DB15" i="2"/>
  <c r="DE15" i="2"/>
  <c r="DB14" i="2" a="1"/>
  <c r="DB14" i="2"/>
  <c r="DE14" i="2"/>
  <c r="DB13" i="2" a="1"/>
  <c r="DB13" i="2"/>
  <c r="DE13" i="2"/>
  <c r="DB12" i="2" a="1"/>
  <c r="DB12" i="2"/>
  <c r="DE12" i="2"/>
  <c r="DB11" i="2" a="1"/>
  <c r="DB11" i="2"/>
  <c r="DE11" i="2"/>
  <c r="DB10" i="2" a="1"/>
  <c r="DB10" i="2"/>
  <c r="DE10" i="2"/>
  <c r="DB9" i="2" a="1"/>
  <c r="DB9" i="2"/>
  <c r="DE9" i="2"/>
  <c r="DB8" i="2" a="1"/>
  <c r="DB8" i="2"/>
  <c r="DE8" i="2"/>
  <c r="DB7" i="2" a="1"/>
  <c r="DB7" i="2"/>
  <c r="DE7" i="2"/>
  <c r="DB6" i="2" a="1"/>
  <c r="DB6" i="2"/>
  <c r="DE6" i="2"/>
  <c r="DB5" i="2" a="1"/>
  <c r="DB5" i="2"/>
  <c r="DE5" i="2"/>
  <c r="DB4" i="2" a="1"/>
  <c r="DB4" i="2"/>
  <c r="DE4" i="2"/>
  <c r="DB3" i="2" a="1"/>
  <c r="DB3" i="2"/>
  <c r="DE3" i="2"/>
  <c r="CX100" i="2" a="1"/>
  <c r="CX100" i="2"/>
  <c r="DA100" i="2"/>
  <c r="CX99" i="2" a="1"/>
  <c r="CX99" i="2"/>
  <c r="DA99" i="2"/>
  <c r="CX98" i="2" a="1"/>
  <c r="CX98" i="2"/>
  <c r="DA98" i="2"/>
  <c r="CX97" i="2" a="1"/>
  <c r="CX97" i="2"/>
  <c r="DA97" i="2"/>
  <c r="CX96" i="2" a="1"/>
  <c r="CX96" i="2"/>
  <c r="DA96" i="2"/>
  <c r="CX95" i="2" a="1"/>
  <c r="CX95" i="2"/>
  <c r="DA95" i="2"/>
  <c r="CX94" i="2" a="1"/>
  <c r="CX94" i="2"/>
  <c r="DA94" i="2"/>
  <c r="CX93" i="2" a="1"/>
  <c r="CX93" i="2"/>
  <c r="DA93" i="2"/>
  <c r="CX92" i="2" a="1"/>
  <c r="CX92" i="2"/>
  <c r="DA92" i="2"/>
  <c r="CX91" i="2" a="1"/>
  <c r="CX91" i="2"/>
  <c r="DA91" i="2"/>
  <c r="CX90" i="2" a="1"/>
  <c r="CX90" i="2"/>
  <c r="DA90" i="2"/>
  <c r="CX89" i="2" a="1"/>
  <c r="CX89" i="2"/>
  <c r="DA89" i="2"/>
  <c r="CX88" i="2" a="1"/>
  <c r="CX88" i="2"/>
  <c r="DA88" i="2"/>
  <c r="CX87" i="2" a="1"/>
  <c r="CX87" i="2"/>
  <c r="DA87" i="2"/>
  <c r="CX86" i="2" a="1"/>
  <c r="CX86" i="2"/>
  <c r="DA86" i="2"/>
  <c r="CX85" i="2" a="1"/>
  <c r="CX85" i="2"/>
  <c r="DA85" i="2"/>
  <c r="CX84" i="2" a="1"/>
  <c r="CX84" i="2"/>
  <c r="DA84" i="2"/>
  <c r="CX83" i="2" a="1"/>
  <c r="CX83" i="2"/>
  <c r="DA83" i="2"/>
  <c r="CX82" i="2" a="1"/>
  <c r="CX82" i="2"/>
  <c r="DA82" i="2"/>
  <c r="CX81" i="2" a="1"/>
  <c r="CX81" i="2"/>
  <c r="DA81" i="2"/>
  <c r="CX80" i="2" a="1"/>
  <c r="CX80" i="2"/>
  <c r="DA80" i="2"/>
  <c r="CX79" i="2" a="1"/>
  <c r="CX79" i="2"/>
  <c r="DA79" i="2"/>
  <c r="CX78" i="2" a="1"/>
  <c r="CX78" i="2"/>
  <c r="DA78" i="2"/>
  <c r="CX77" i="2" a="1"/>
  <c r="CX77" i="2"/>
  <c r="DA77" i="2"/>
  <c r="CX76" i="2" a="1"/>
  <c r="CX76" i="2"/>
  <c r="DA76" i="2"/>
  <c r="CX75" i="2" a="1"/>
  <c r="CX75" i="2"/>
  <c r="CX74" i="2" a="1"/>
  <c r="CX74" i="2"/>
  <c r="DA75" i="2"/>
  <c r="CX73" i="2" a="1"/>
  <c r="CX73" i="2"/>
  <c r="DA74" i="2"/>
  <c r="CX72" i="2" a="1"/>
  <c r="CX72" i="2"/>
  <c r="DA73" i="2"/>
  <c r="CX71" i="2" a="1"/>
  <c r="CX71" i="2"/>
  <c r="DA72" i="2"/>
  <c r="CX70" i="2" a="1"/>
  <c r="CX70" i="2"/>
  <c r="DA71" i="2"/>
  <c r="CX69" i="2" a="1"/>
  <c r="CX69" i="2"/>
  <c r="DA70" i="2"/>
  <c r="CX68" i="2" a="1"/>
  <c r="CX68" i="2"/>
  <c r="DA69" i="2"/>
  <c r="CX67" i="2" a="1"/>
  <c r="CX67" i="2"/>
  <c r="DA68" i="2"/>
  <c r="CX66" i="2" a="1"/>
  <c r="CX66" i="2"/>
  <c r="DA67" i="2"/>
  <c r="CX65" i="2" a="1"/>
  <c r="CX65" i="2"/>
  <c r="DA66" i="2"/>
  <c r="CX64" i="2" a="1"/>
  <c r="CX64" i="2"/>
  <c r="DA65" i="2"/>
  <c r="CX63" i="2" a="1"/>
  <c r="CX63" i="2"/>
  <c r="DA64" i="2"/>
  <c r="CX62" i="2" a="1"/>
  <c r="CX62" i="2"/>
  <c r="DA63" i="2"/>
  <c r="CX61" i="2" a="1"/>
  <c r="CX61" i="2"/>
  <c r="DA62" i="2"/>
  <c r="CX60" i="2" a="1"/>
  <c r="CX60" i="2"/>
  <c r="DA61" i="2"/>
  <c r="CX59" i="2" a="1"/>
  <c r="CX59" i="2"/>
  <c r="DA60" i="2"/>
  <c r="CX58" i="2" a="1"/>
  <c r="CX58" i="2"/>
  <c r="DA59" i="2"/>
  <c r="CX57" i="2" a="1"/>
  <c r="CX57" i="2"/>
  <c r="DA58" i="2"/>
  <c r="CX56" i="2" a="1"/>
  <c r="CX56" i="2"/>
  <c r="DA57" i="2"/>
  <c r="CX55" i="2" a="1"/>
  <c r="CX55" i="2"/>
  <c r="DA56" i="2"/>
  <c r="CX54" i="2" a="1"/>
  <c r="CX54" i="2"/>
  <c r="DA55" i="2"/>
  <c r="CX53" i="2" a="1"/>
  <c r="CX53" i="2"/>
  <c r="DA54" i="2"/>
  <c r="CX52" i="2" a="1"/>
  <c r="CX52" i="2"/>
  <c r="DA53" i="2"/>
  <c r="CX51" i="2" a="1"/>
  <c r="CX51" i="2"/>
  <c r="DA52" i="2"/>
  <c r="CX50" i="2" a="1"/>
  <c r="CX50" i="2"/>
  <c r="DA51" i="2"/>
  <c r="CX49" i="2" a="1"/>
  <c r="CX49" i="2"/>
  <c r="DA50" i="2"/>
  <c r="CX48" i="2" a="1"/>
  <c r="CX48" i="2"/>
  <c r="DA49" i="2"/>
  <c r="DA48" i="2"/>
  <c r="CX47" i="2" a="1"/>
  <c r="CX47" i="2"/>
  <c r="DA47" i="2"/>
  <c r="CX46" i="2" a="1"/>
  <c r="CX46" i="2"/>
  <c r="DA46" i="2"/>
  <c r="CX45" i="2" a="1"/>
  <c r="CX45" i="2"/>
  <c r="DA45" i="2"/>
  <c r="CX44" i="2" a="1"/>
  <c r="CX44" i="2"/>
  <c r="DA44" i="2"/>
  <c r="CX43" i="2" a="1"/>
  <c r="CX43" i="2"/>
  <c r="DA43" i="2"/>
  <c r="CX42" i="2" a="1"/>
  <c r="CX42" i="2"/>
  <c r="DA42" i="2"/>
  <c r="CX41" i="2" a="1"/>
  <c r="CX41" i="2"/>
  <c r="DA41" i="2"/>
  <c r="CX40" i="2" a="1"/>
  <c r="CX40" i="2"/>
  <c r="DA40" i="2"/>
  <c r="CX39" i="2" a="1"/>
  <c r="CX39" i="2"/>
  <c r="DA39" i="2"/>
  <c r="CX38" i="2" a="1"/>
  <c r="CX38" i="2"/>
  <c r="DA38" i="2"/>
  <c r="CX37" i="2" a="1"/>
  <c r="CX37" i="2"/>
  <c r="DA37" i="2"/>
  <c r="CX36" i="2" a="1"/>
  <c r="CX36" i="2"/>
  <c r="DA36" i="2"/>
  <c r="CX35" i="2" a="1"/>
  <c r="CX35" i="2"/>
  <c r="DA35" i="2"/>
  <c r="CX34" i="2" a="1"/>
  <c r="CX34" i="2"/>
  <c r="DA34" i="2"/>
  <c r="CX33" i="2" a="1"/>
  <c r="CX33" i="2"/>
  <c r="DA33" i="2"/>
  <c r="CX32" i="2" a="1"/>
  <c r="CX32" i="2"/>
  <c r="DA32" i="2"/>
  <c r="CX31" i="2" a="1"/>
  <c r="CX31" i="2"/>
  <c r="DA31" i="2"/>
  <c r="CX30" i="2" a="1"/>
  <c r="CX30" i="2"/>
  <c r="DA30" i="2"/>
  <c r="CX29" i="2" a="1"/>
  <c r="CX29" i="2"/>
  <c r="DA29" i="2"/>
  <c r="CX28" i="2" a="1"/>
  <c r="CX28" i="2"/>
  <c r="DA28" i="2"/>
  <c r="CX27" i="2" a="1"/>
  <c r="CX27" i="2"/>
  <c r="DA27" i="2"/>
  <c r="CX26" i="2" a="1"/>
  <c r="CX26" i="2"/>
  <c r="DA26" i="2"/>
  <c r="CX25" i="2" a="1"/>
  <c r="CX25" i="2"/>
  <c r="DA25" i="2"/>
  <c r="CX24" i="2" a="1"/>
  <c r="CX24" i="2"/>
  <c r="DA24" i="2"/>
  <c r="CX23" i="2" a="1"/>
  <c r="CX23" i="2"/>
  <c r="DA23" i="2"/>
  <c r="CX22" i="2" a="1"/>
  <c r="CX22" i="2"/>
  <c r="DA22" i="2"/>
  <c r="CX21" i="2" a="1"/>
  <c r="CX21" i="2"/>
  <c r="DA21" i="2"/>
  <c r="CX20" i="2" a="1"/>
  <c r="CX20" i="2"/>
  <c r="DA20" i="2"/>
  <c r="CX19" i="2" a="1"/>
  <c r="CX19" i="2"/>
  <c r="DA19" i="2"/>
  <c r="CX18" i="2" a="1"/>
  <c r="CX18" i="2"/>
  <c r="DA18" i="2"/>
  <c r="CX17" i="2" a="1"/>
  <c r="CX17" i="2"/>
  <c r="DA17" i="2"/>
  <c r="CX16" i="2" a="1"/>
  <c r="CX16" i="2"/>
  <c r="DA16" i="2"/>
  <c r="CX15" i="2" a="1"/>
  <c r="CX15" i="2"/>
  <c r="DA15" i="2"/>
  <c r="CX14" i="2" a="1"/>
  <c r="CX14" i="2"/>
  <c r="DA14" i="2"/>
  <c r="CX13" i="2" a="1"/>
  <c r="CX13" i="2"/>
  <c r="DA13" i="2"/>
  <c r="CX12" i="2" a="1"/>
  <c r="CX12" i="2"/>
  <c r="DA12" i="2"/>
  <c r="CX11" i="2" a="1"/>
  <c r="CX11" i="2"/>
  <c r="DA11" i="2"/>
  <c r="CX10" i="2" a="1"/>
  <c r="CX10" i="2"/>
  <c r="DA10" i="2"/>
  <c r="CX9" i="2" a="1"/>
  <c r="CX9" i="2"/>
  <c r="DA9" i="2"/>
  <c r="CX8" i="2" a="1"/>
  <c r="CX8" i="2"/>
  <c r="DA8" i="2"/>
  <c r="CX7" i="2" a="1"/>
  <c r="CX7" i="2"/>
  <c r="DA7" i="2"/>
  <c r="CX6" i="2" a="1"/>
  <c r="CX6" i="2"/>
  <c r="DA6" i="2"/>
  <c r="CX5" i="2" a="1"/>
  <c r="CX5" i="2"/>
  <c r="DA5" i="2"/>
  <c r="CX4" i="2" a="1"/>
  <c r="CX4" i="2"/>
  <c r="DA4" i="2"/>
  <c r="CX3" i="2" a="1"/>
  <c r="CX3" i="2"/>
  <c r="DA3" i="2"/>
  <c r="CT100" i="2" a="1"/>
  <c r="CT100" i="2"/>
  <c r="CW100" i="2"/>
  <c r="CT99" i="2" a="1"/>
  <c r="CT99" i="2"/>
  <c r="CW99" i="2"/>
  <c r="CT98" i="2" a="1"/>
  <c r="CT98" i="2"/>
  <c r="CW98" i="2"/>
  <c r="CT97" i="2" a="1"/>
  <c r="CT97" i="2"/>
  <c r="CW97" i="2"/>
  <c r="CT96" i="2" a="1"/>
  <c r="CT96" i="2"/>
  <c r="CW96" i="2"/>
  <c r="CT95" i="2" a="1"/>
  <c r="CT95" i="2"/>
  <c r="CW95" i="2"/>
  <c r="CT94" i="2" a="1"/>
  <c r="CT94" i="2"/>
  <c r="CW94" i="2"/>
  <c r="CT93" i="2" a="1"/>
  <c r="CT93" i="2"/>
  <c r="CW93" i="2"/>
  <c r="CT92" i="2" a="1"/>
  <c r="CT92" i="2"/>
  <c r="CW92" i="2"/>
  <c r="CT91" i="2" a="1"/>
  <c r="CT91" i="2"/>
  <c r="CW91" i="2"/>
  <c r="CT90" i="2" a="1"/>
  <c r="CT90" i="2"/>
  <c r="CW90" i="2"/>
  <c r="CT89" i="2" a="1"/>
  <c r="CT89" i="2"/>
  <c r="CW89" i="2"/>
  <c r="CT88" i="2" a="1"/>
  <c r="CT88" i="2"/>
  <c r="CW88" i="2"/>
  <c r="CT87" i="2" a="1"/>
  <c r="CT87" i="2"/>
  <c r="CW87" i="2"/>
  <c r="CT86" i="2" a="1"/>
  <c r="CT86" i="2"/>
  <c r="CW86" i="2"/>
  <c r="CT85" i="2" a="1"/>
  <c r="CT85" i="2"/>
  <c r="CW85" i="2"/>
  <c r="CT84" i="2" a="1"/>
  <c r="CT84" i="2"/>
  <c r="CW84" i="2"/>
  <c r="CT83" i="2" a="1"/>
  <c r="CT83" i="2"/>
  <c r="CW83" i="2"/>
  <c r="CT82" i="2" a="1"/>
  <c r="CT82" i="2"/>
  <c r="CW82" i="2"/>
  <c r="CT81" i="2" a="1"/>
  <c r="CT81" i="2"/>
  <c r="CW81" i="2"/>
  <c r="CT80" i="2" a="1"/>
  <c r="CT80" i="2"/>
  <c r="CW80" i="2"/>
  <c r="CT79" i="2" a="1"/>
  <c r="CT79" i="2"/>
  <c r="CW79" i="2"/>
  <c r="CT78" i="2" a="1"/>
  <c r="CT78" i="2"/>
  <c r="CW78" i="2"/>
  <c r="CT77" i="2" a="1"/>
  <c r="CT77" i="2"/>
  <c r="CW77" i="2"/>
  <c r="CT76" i="2" a="1"/>
  <c r="CT76" i="2"/>
  <c r="CW76" i="2"/>
  <c r="CT75" i="2" a="1"/>
  <c r="CT75" i="2"/>
  <c r="CT74" i="2" a="1"/>
  <c r="CT74" i="2"/>
  <c r="CW75" i="2"/>
  <c r="CT73" i="2" a="1"/>
  <c r="CT73" i="2"/>
  <c r="CW74" i="2"/>
  <c r="CT72" i="2" a="1"/>
  <c r="CT72" i="2"/>
  <c r="CW73" i="2"/>
  <c r="CT71" i="2" a="1"/>
  <c r="CT71" i="2"/>
  <c r="CW72" i="2"/>
  <c r="CT70" i="2" a="1"/>
  <c r="CT70" i="2"/>
  <c r="CW71" i="2"/>
  <c r="CT69" i="2" a="1"/>
  <c r="CT69" i="2"/>
  <c r="CW70" i="2"/>
  <c r="CT68" i="2" a="1"/>
  <c r="CT68" i="2"/>
  <c r="CW69" i="2"/>
  <c r="CT67" i="2" a="1"/>
  <c r="CT67" i="2"/>
  <c r="CW68" i="2"/>
  <c r="CT66" i="2" a="1"/>
  <c r="CT66" i="2"/>
  <c r="CW67" i="2"/>
  <c r="CT65" i="2" a="1"/>
  <c r="CT65" i="2"/>
  <c r="CW66" i="2"/>
  <c r="CT64" i="2" a="1"/>
  <c r="CT64" i="2"/>
  <c r="CW65" i="2"/>
  <c r="CT63" i="2" a="1"/>
  <c r="CT63" i="2"/>
  <c r="CW64" i="2"/>
  <c r="CT62" i="2" a="1"/>
  <c r="CT62" i="2"/>
  <c r="CW63" i="2"/>
  <c r="CT61" i="2" a="1"/>
  <c r="CT61" i="2"/>
  <c r="CW62" i="2"/>
  <c r="CT60" i="2" a="1"/>
  <c r="CT60" i="2"/>
  <c r="CW61" i="2"/>
  <c r="CT59" i="2" a="1"/>
  <c r="CT59" i="2"/>
  <c r="CW60" i="2"/>
  <c r="CT58" i="2" a="1"/>
  <c r="CT58" i="2"/>
  <c r="CW59" i="2"/>
  <c r="CT57" i="2" a="1"/>
  <c r="CT57" i="2"/>
  <c r="CW58" i="2"/>
  <c r="CT56" i="2" a="1"/>
  <c r="CT56" i="2"/>
  <c r="CW57" i="2"/>
  <c r="CT55" i="2" a="1"/>
  <c r="CT55" i="2"/>
  <c r="CW56" i="2"/>
  <c r="CT54" i="2" a="1"/>
  <c r="CT54" i="2"/>
  <c r="CW55" i="2"/>
  <c r="CT53" i="2" a="1"/>
  <c r="CT53" i="2"/>
  <c r="CW54" i="2"/>
  <c r="CT52" i="2" a="1"/>
  <c r="CT52" i="2"/>
  <c r="CW53" i="2"/>
  <c r="CT51" i="2" a="1"/>
  <c r="CT51" i="2"/>
  <c r="CW52" i="2"/>
  <c r="CT50" i="2" a="1"/>
  <c r="CT50" i="2"/>
  <c r="CW51" i="2"/>
  <c r="CT49" i="2" a="1"/>
  <c r="CT49" i="2"/>
  <c r="CW50" i="2"/>
  <c r="CT48" i="2" a="1"/>
  <c r="CT48" i="2"/>
  <c r="CW49" i="2"/>
  <c r="CW48" i="2"/>
  <c r="CT47" i="2" a="1"/>
  <c r="CT47" i="2"/>
  <c r="CW47" i="2"/>
  <c r="CT46" i="2" a="1"/>
  <c r="CT46" i="2"/>
  <c r="CW46" i="2"/>
  <c r="CT45" i="2" a="1"/>
  <c r="CT45" i="2"/>
  <c r="CW45" i="2"/>
  <c r="CT44" i="2" a="1"/>
  <c r="CT44" i="2"/>
  <c r="CW44" i="2"/>
  <c r="CT43" i="2" a="1"/>
  <c r="CT43" i="2"/>
  <c r="CW43" i="2"/>
  <c r="CT42" i="2" a="1"/>
  <c r="CT42" i="2"/>
  <c r="CW42" i="2"/>
  <c r="CT41" i="2" a="1"/>
  <c r="CT41" i="2"/>
  <c r="CW41" i="2"/>
  <c r="CT40" i="2" a="1"/>
  <c r="CT40" i="2"/>
  <c r="CW40" i="2"/>
  <c r="CT39" i="2" a="1"/>
  <c r="CT39" i="2"/>
  <c r="CW39" i="2"/>
  <c r="CT38" i="2" a="1"/>
  <c r="CT38" i="2"/>
  <c r="CW38" i="2"/>
  <c r="CT37" i="2" a="1"/>
  <c r="CT37" i="2"/>
  <c r="CW37" i="2"/>
  <c r="CT36" i="2" a="1"/>
  <c r="CT36" i="2"/>
  <c r="CW36" i="2"/>
  <c r="CT35" i="2" a="1"/>
  <c r="CT35" i="2"/>
  <c r="CW35" i="2"/>
  <c r="CT34" i="2" a="1"/>
  <c r="CT34" i="2"/>
  <c r="CW34" i="2"/>
  <c r="CT33" i="2" a="1"/>
  <c r="CT33" i="2"/>
  <c r="CW33" i="2"/>
  <c r="CT32" i="2" a="1"/>
  <c r="CT32" i="2"/>
  <c r="CW32" i="2"/>
  <c r="CT31" i="2" a="1"/>
  <c r="CT31" i="2"/>
  <c r="CW31" i="2"/>
  <c r="CT30" i="2" a="1"/>
  <c r="CT30" i="2"/>
  <c r="CW30" i="2"/>
  <c r="CT29" i="2" a="1"/>
  <c r="CT29" i="2"/>
  <c r="CW29" i="2"/>
  <c r="CT28" i="2" a="1"/>
  <c r="CT28" i="2"/>
  <c r="CW28" i="2"/>
  <c r="CT27" i="2" a="1"/>
  <c r="CT27" i="2"/>
  <c r="CW27" i="2"/>
  <c r="CT26" i="2" a="1"/>
  <c r="CT26" i="2"/>
  <c r="CW26" i="2"/>
  <c r="CT25" i="2" a="1"/>
  <c r="CT25" i="2"/>
  <c r="CW25" i="2"/>
  <c r="CT24" i="2" a="1"/>
  <c r="CT24" i="2"/>
  <c r="CW24" i="2"/>
  <c r="CT23" i="2" a="1"/>
  <c r="CT23" i="2"/>
  <c r="CW23" i="2"/>
  <c r="CT22" i="2" a="1"/>
  <c r="CT22" i="2"/>
  <c r="CW22" i="2"/>
  <c r="CT21" i="2" a="1"/>
  <c r="CT21" i="2"/>
  <c r="CW21" i="2"/>
  <c r="CT20" i="2" a="1"/>
  <c r="CT20" i="2"/>
  <c r="CW20" i="2"/>
  <c r="CT19" i="2" a="1"/>
  <c r="CT19" i="2"/>
  <c r="CW19" i="2"/>
  <c r="CT18" i="2" a="1"/>
  <c r="CT18" i="2"/>
  <c r="CW18" i="2"/>
  <c r="CT17" i="2" a="1"/>
  <c r="CT17" i="2"/>
  <c r="CW17" i="2"/>
  <c r="CT16" i="2" a="1"/>
  <c r="CT16" i="2"/>
  <c r="CW16" i="2"/>
  <c r="CT15" i="2" a="1"/>
  <c r="CT15" i="2"/>
  <c r="CW15" i="2"/>
  <c r="CT14" i="2" a="1"/>
  <c r="CT14" i="2"/>
  <c r="CW14" i="2"/>
  <c r="CT13" i="2" a="1"/>
  <c r="CT13" i="2"/>
  <c r="CW13" i="2"/>
  <c r="CT12" i="2" a="1"/>
  <c r="CT12" i="2"/>
  <c r="CW12" i="2"/>
  <c r="CT11" i="2" a="1"/>
  <c r="CT11" i="2"/>
  <c r="CW11" i="2"/>
  <c r="CT10" i="2" a="1"/>
  <c r="CT10" i="2"/>
  <c r="CW10" i="2"/>
  <c r="CT9" i="2" a="1"/>
  <c r="CT9" i="2"/>
  <c r="CW9" i="2"/>
  <c r="CT8" i="2" a="1"/>
  <c r="CT8" i="2"/>
  <c r="CW8" i="2"/>
  <c r="CT7" i="2" a="1"/>
  <c r="CT7" i="2"/>
  <c r="CW7" i="2"/>
  <c r="CT6" i="2" a="1"/>
  <c r="CT6" i="2"/>
  <c r="CW6" i="2"/>
  <c r="CT5" i="2" a="1"/>
  <c r="CT5" i="2"/>
  <c r="CW5" i="2"/>
  <c r="CA73" i="2"/>
  <c r="CA3" i="2"/>
  <c r="CB3" i="2"/>
  <c r="CD3" i="2" a="1"/>
  <c r="CD3" i="2"/>
  <c r="CE3" i="2"/>
  <c r="CF3" i="2"/>
  <c r="CG3" i="2"/>
  <c r="CH3" i="2" a="1"/>
  <c r="CI3" i="2"/>
  <c r="CJ3" i="2"/>
  <c r="CH3" i="2"/>
  <c r="CK3" i="2"/>
  <c r="CL3" i="2" a="1"/>
  <c r="CM3" i="2"/>
  <c r="CN3" i="2"/>
  <c r="CL3" i="2"/>
  <c r="CO3" i="2"/>
  <c r="CP3" i="2" a="1"/>
  <c r="CQ3" i="2"/>
  <c r="CR3" i="2"/>
  <c r="CP3" i="2"/>
  <c r="CS3" i="2"/>
  <c r="CT3" i="2" a="1"/>
  <c r="CU3" i="2"/>
  <c r="CV3" i="2"/>
  <c r="CT3" i="2"/>
  <c r="CW3" i="2"/>
  <c r="CY3" i="2"/>
  <c r="CZ3" i="2"/>
  <c r="DC3" i="2"/>
  <c r="DD3" i="2"/>
  <c r="CA4" i="2"/>
  <c r="CB4" i="2"/>
  <c r="CD4" i="2" a="1"/>
  <c r="CE4" i="2"/>
  <c r="CF4" i="2"/>
  <c r="CD4" i="2"/>
  <c r="CG4" i="2"/>
  <c r="CH4" i="2" a="1"/>
  <c r="CI4" i="2"/>
  <c r="CJ4" i="2"/>
  <c r="CH4" i="2"/>
  <c r="CK4" i="2"/>
  <c r="CL4" i="2" a="1"/>
  <c r="CM4" i="2"/>
  <c r="CN4" i="2"/>
  <c r="CL4" i="2"/>
  <c r="CO4" i="2"/>
  <c r="CP4" i="2" a="1"/>
  <c r="CQ4" i="2"/>
  <c r="CR4" i="2"/>
  <c r="CP4" i="2"/>
  <c r="CS4" i="2"/>
  <c r="CT4" i="2" a="1"/>
  <c r="CU4" i="2"/>
  <c r="CV4" i="2"/>
  <c r="CT4" i="2"/>
  <c r="CW4" i="2"/>
  <c r="CY4" i="2"/>
  <c r="CZ4" i="2"/>
  <c r="DC4" i="2"/>
  <c r="DD4" i="2"/>
  <c r="CA5" i="2"/>
  <c r="CB5" i="2"/>
  <c r="CD5" i="2" a="1"/>
  <c r="CE5" i="2"/>
  <c r="CF5" i="2"/>
  <c r="CD5" i="2"/>
  <c r="CG5" i="2"/>
  <c r="CH5" i="2" a="1"/>
  <c r="CI5" i="2"/>
  <c r="CJ5" i="2"/>
  <c r="CH5" i="2"/>
  <c r="CK5" i="2"/>
  <c r="CL5" i="2" a="1"/>
  <c r="CM5" i="2"/>
  <c r="CN5" i="2"/>
  <c r="CL5" i="2"/>
  <c r="CO5" i="2"/>
  <c r="CP5" i="2" a="1"/>
  <c r="CQ5" i="2"/>
  <c r="CR5" i="2"/>
  <c r="CP5" i="2"/>
  <c r="CS5" i="2"/>
  <c r="CU5" i="2"/>
  <c r="CV5" i="2"/>
  <c r="CY5" i="2"/>
  <c r="CZ5" i="2"/>
  <c r="DC5" i="2"/>
  <c r="DD5" i="2"/>
  <c r="CA6" i="2"/>
  <c r="CB6" i="2"/>
  <c r="CD6" i="2" a="1"/>
  <c r="CE6" i="2"/>
  <c r="CF6" i="2"/>
  <c r="CD6" i="2"/>
  <c r="CG6" i="2"/>
  <c r="CH6" i="2" a="1"/>
  <c r="CI6" i="2"/>
  <c r="CJ6" i="2"/>
  <c r="CH6" i="2"/>
  <c r="CK6" i="2"/>
  <c r="CL6" i="2" a="1"/>
  <c r="CM6" i="2"/>
  <c r="CN6" i="2"/>
  <c r="CL6" i="2"/>
  <c r="CO6" i="2"/>
  <c r="CP6" i="2" a="1"/>
  <c r="CQ6" i="2"/>
  <c r="CR6" i="2"/>
  <c r="CP6" i="2"/>
  <c r="CS6" i="2"/>
  <c r="CU6" i="2"/>
  <c r="CV6" i="2"/>
  <c r="CY6" i="2"/>
  <c r="CZ6" i="2"/>
  <c r="DC6" i="2"/>
  <c r="DD6" i="2"/>
  <c r="CA7" i="2"/>
  <c r="CB7" i="2"/>
  <c r="CD7" i="2" a="1"/>
  <c r="CE7" i="2"/>
  <c r="CF7" i="2"/>
  <c r="CD7" i="2"/>
  <c r="CG7" i="2"/>
  <c r="CH7" i="2" a="1"/>
  <c r="CI7" i="2"/>
  <c r="CJ7" i="2"/>
  <c r="CH7" i="2"/>
  <c r="CK7" i="2"/>
  <c r="CL7" i="2" a="1"/>
  <c r="CM7" i="2"/>
  <c r="CN7" i="2"/>
  <c r="CL7" i="2"/>
  <c r="CO7" i="2"/>
  <c r="CP7" i="2" a="1"/>
  <c r="CQ7" i="2"/>
  <c r="CR7" i="2"/>
  <c r="CP7" i="2"/>
  <c r="CS7" i="2"/>
  <c r="CU7" i="2"/>
  <c r="CV7" i="2"/>
  <c r="CY7" i="2"/>
  <c r="CZ7" i="2"/>
  <c r="DC7" i="2"/>
  <c r="DD7" i="2"/>
  <c r="CA8" i="2"/>
  <c r="CB8" i="2"/>
  <c r="CD8" i="2" a="1"/>
  <c r="CE8" i="2"/>
  <c r="CF8" i="2"/>
  <c r="CD8" i="2"/>
  <c r="CG8" i="2"/>
  <c r="CH8" i="2" a="1"/>
  <c r="CI8" i="2"/>
  <c r="CJ8" i="2"/>
  <c r="CH8" i="2"/>
  <c r="CK8" i="2"/>
  <c r="CL8" i="2" a="1"/>
  <c r="CM8" i="2"/>
  <c r="CN8" i="2"/>
  <c r="CL8" i="2"/>
  <c r="CO8" i="2"/>
  <c r="CP8" i="2" a="1"/>
  <c r="CQ8" i="2"/>
  <c r="CR8" i="2"/>
  <c r="CP8" i="2"/>
  <c r="CS8" i="2"/>
  <c r="CU8" i="2"/>
  <c r="CV8" i="2"/>
  <c r="CY8" i="2"/>
  <c r="CZ8" i="2"/>
  <c r="DC8" i="2"/>
  <c r="DD8" i="2"/>
  <c r="CA9" i="2"/>
  <c r="CB9" i="2"/>
  <c r="CD9" i="2" a="1"/>
  <c r="CE9" i="2"/>
  <c r="CF9" i="2"/>
  <c r="CD9" i="2"/>
  <c r="CG9" i="2"/>
  <c r="CH9" i="2" a="1"/>
  <c r="CI9" i="2"/>
  <c r="CJ9" i="2"/>
  <c r="CH9" i="2"/>
  <c r="CK9" i="2"/>
  <c r="CL9" i="2" a="1"/>
  <c r="CM9" i="2"/>
  <c r="CN9" i="2"/>
  <c r="CL9" i="2"/>
  <c r="CO9" i="2"/>
  <c r="CP9" i="2" a="1"/>
  <c r="CQ9" i="2"/>
  <c r="CR9" i="2"/>
  <c r="CP9" i="2"/>
  <c r="CS9" i="2"/>
  <c r="CU9" i="2"/>
  <c r="CV9" i="2"/>
  <c r="CY9" i="2"/>
  <c r="CZ9" i="2"/>
  <c r="DC9" i="2"/>
  <c r="DD9" i="2"/>
  <c r="CA10" i="2"/>
  <c r="CB10" i="2"/>
  <c r="CD10" i="2" a="1"/>
  <c r="CE10" i="2"/>
  <c r="CF10" i="2"/>
  <c r="CD10" i="2"/>
  <c r="CG10" i="2"/>
  <c r="CH10" i="2" a="1"/>
  <c r="CI10" i="2"/>
  <c r="CJ10" i="2"/>
  <c r="CH10" i="2"/>
  <c r="CK10" i="2"/>
  <c r="CL10" i="2" a="1"/>
  <c r="CM10" i="2"/>
  <c r="CN10" i="2"/>
  <c r="CL10" i="2"/>
  <c r="CO10" i="2"/>
  <c r="CP10" i="2" a="1"/>
  <c r="CQ10" i="2"/>
  <c r="CR10" i="2"/>
  <c r="CP10" i="2"/>
  <c r="CS10" i="2"/>
  <c r="CU10" i="2"/>
  <c r="CV10" i="2"/>
  <c r="CY10" i="2"/>
  <c r="CZ10" i="2"/>
  <c r="DC10" i="2"/>
  <c r="DD10" i="2"/>
  <c r="CA11" i="2"/>
  <c r="CB11" i="2"/>
  <c r="CD11" i="2" a="1"/>
  <c r="CE11" i="2"/>
  <c r="CF11" i="2"/>
  <c r="CD11" i="2"/>
  <c r="CG11" i="2"/>
  <c r="CH11" i="2" a="1"/>
  <c r="CI11" i="2"/>
  <c r="CJ11" i="2"/>
  <c r="CH11" i="2"/>
  <c r="CK11" i="2"/>
  <c r="CL11" i="2" a="1"/>
  <c r="CM11" i="2"/>
  <c r="CN11" i="2"/>
  <c r="CL11" i="2"/>
  <c r="CO11" i="2"/>
  <c r="CP11" i="2" a="1"/>
  <c r="CQ11" i="2"/>
  <c r="CR11" i="2"/>
  <c r="CP11" i="2"/>
  <c r="CS11" i="2"/>
  <c r="CU11" i="2"/>
  <c r="CV11" i="2"/>
  <c r="CY11" i="2"/>
  <c r="CZ11" i="2"/>
  <c r="DC11" i="2"/>
  <c r="DD11" i="2"/>
  <c r="CA12" i="2"/>
  <c r="CB12" i="2"/>
  <c r="CD12" i="2" a="1"/>
  <c r="CE12" i="2"/>
  <c r="CF12" i="2"/>
  <c r="CD12" i="2"/>
  <c r="CG12" i="2"/>
  <c r="CH12" i="2" a="1"/>
  <c r="CI12" i="2"/>
  <c r="CJ12" i="2"/>
  <c r="CH12" i="2"/>
  <c r="CK12" i="2"/>
  <c r="CL12" i="2" a="1"/>
  <c r="CM12" i="2"/>
  <c r="CN12" i="2"/>
  <c r="CL12" i="2"/>
  <c r="CO12" i="2"/>
  <c r="CP12" i="2" a="1"/>
  <c r="CQ12" i="2"/>
  <c r="CR12" i="2"/>
  <c r="CP12" i="2"/>
  <c r="CS12" i="2"/>
  <c r="CU12" i="2"/>
  <c r="CV12" i="2"/>
  <c r="CY12" i="2"/>
  <c r="CZ12" i="2"/>
  <c r="DC12" i="2"/>
  <c r="DD12" i="2"/>
  <c r="CA13" i="2"/>
  <c r="CB13" i="2"/>
  <c r="CD13" i="2" a="1"/>
  <c r="CE13" i="2"/>
  <c r="CF13" i="2"/>
  <c r="CD13" i="2"/>
  <c r="CG13" i="2"/>
  <c r="CH13" i="2" a="1"/>
  <c r="CI13" i="2"/>
  <c r="CJ13" i="2"/>
  <c r="CH13" i="2"/>
  <c r="CK13" i="2"/>
  <c r="CL13" i="2" a="1"/>
  <c r="CM13" i="2"/>
  <c r="CN13" i="2"/>
  <c r="CL13" i="2"/>
  <c r="CO13" i="2"/>
  <c r="CP13" i="2" a="1"/>
  <c r="CQ13" i="2"/>
  <c r="CR13" i="2"/>
  <c r="CP13" i="2"/>
  <c r="CS13" i="2"/>
  <c r="CU13" i="2"/>
  <c r="CV13" i="2"/>
  <c r="CY13" i="2"/>
  <c r="CZ13" i="2"/>
  <c r="DC13" i="2"/>
  <c r="DD13" i="2"/>
  <c r="CA14" i="2"/>
  <c r="CB14" i="2"/>
  <c r="CD14" i="2" a="1"/>
  <c r="CE14" i="2"/>
  <c r="CF14" i="2"/>
  <c r="CD14" i="2"/>
  <c r="CG14" i="2"/>
  <c r="CH14" i="2" a="1"/>
  <c r="CI14" i="2"/>
  <c r="CJ14" i="2"/>
  <c r="CH14" i="2"/>
  <c r="CK14" i="2"/>
  <c r="CL14" i="2" a="1"/>
  <c r="CM14" i="2"/>
  <c r="CN14" i="2"/>
  <c r="CL14" i="2"/>
  <c r="CO14" i="2"/>
  <c r="CP14" i="2" a="1"/>
  <c r="CQ14" i="2"/>
  <c r="CR14" i="2"/>
  <c r="CP14" i="2"/>
  <c r="CS14" i="2"/>
  <c r="CU14" i="2"/>
  <c r="CV14" i="2"/>
  <c r="CY14" i="2"/>
  <c r="CZ14" i="2"/>
  <c r="DC14" i="2"/>
  <c r="DD14" i="2"/>
  <c r="CA15" i="2"/>
  <c r="CB15" i="2"/>
  <c r="CD15" i="2" a="1"/>
  <c r="CE15" i="2"/>
  <c r="CF15" i="2"/>
  <c r="CD15" i="2"/>
  <c r="CG15" i="2"/>
  <c r="CH15" i="2" a="1"/>
  <c r="CI15" i="2"/>
  <c r="CJ15" i="2"/>
  <c r="CH15" i="2"/>
  <c r="CK15" i="2"/>
  <c r="CL15" i="2" a="1"/>
  <c r="CM15" i="2"/>
  <c r="CN15" i="2"/>
  <c r="CL15" i="2"/>
  <c r="CO15" i="2"/>
  <c r="CP15" i="2" a="1"/>
  <c r="CQ15" i="2"/>
  <c r="CR15" i="2"/>
  <c r="CP15" i="2"/>
  <c r="CS15" i="2"/>
  <c r="CU15" i="2"/>
  <c r="CV15" i="2"/>
  <c r="CY15" i="2"/>
  <c r="CZ15" i="2"/>
  <c r="DC15" i="2"/>
  <c r="DD15" i="2"/>
  <c r="CA16" i="2"/>
  <c r="CB16" i="2"/>
  <c r="CD16" i="2" a="1"/>
  <c r="CE16" i="2"/>
  <c r="CF16" i="2"/>
  <c r="CD16" i="2"/>
  <c r="CG16" i="2"/>
  <c r="CH16" i="2" a="1"/>
  <c r="CI16" i="2"/>
  <c r="CJ16" i="2"/>
  <c r="CH16" i="2"/>
  <c r="CK16" i="2"/>
  <c r="CL16" i="2" a="1"/>
  <c r="CM16" i="2"/>
  <c r="CN16" i="2"/>
  <c r="CL16" i="2"/>
  <c r="CO16" i="2"/>
  <c r="CP16" i="2" a="1"/>
  <c r="CQ16" i="2"/>
  <c r="CR16" i="2"/>
  <c r="CP16" i="2"/>
  <c r="CS16" i="2"/>
  <c r="CU16" i="2"/>
  <c r="CV16" i="2"/>
  <c r="CY16" i="2"/>
  <c r="CZ16" i="2"/>
  <c r="DC16" i="2"/>
  <c r="DD16" i="2"/>
  <c r="CA17" i="2"/>
  <c r="CB17" i="2"/>
  <c r="CD17" i="2" a="1"/>
  <c r="CE17" i="2"/>
  <c r="CF17" i="2"/>
  <c r="CD17" i="2"/>
  <c r="CG17" i="2"/>
  <c r="CH17" i="2" a="1"/>
  <c r="CI17" i="2"/>
  <c r="CJ17" i="2"/>
  <c r="CH17" i="2"/>
  <c r="CK17" i="2"/>
  <c r="CL17" i="2" a="1"/>
  <c r="CM17" i="2"/>
  <c r="CN17" i="2"/>
  <c r="CL17" i="2"/>
  <c r="CO17" i="2"/>
  <c r="CP17" i="2" a="1"/>
  <c r="CQ17" i="2"/>
  <c r="CR17" i="2"/>
  <c r="CP17" i="2"/>
  <c r="CS17" i="2"/>
  <c r="CU17" i="2"/>
  <c r="CV17" i="2"/>
  <c r="CY17" i="2"/>
  <c r="CZ17" i="2"/>
  <c r="DC17" i="2"/>
  <c r="DD17" i="2"/>
  <c r="CA18" i="2"/>
  <c r="CB18" i="2"/>
  <c r="CD18" i="2" a="1"/>
  <c r="CE18" i="2"/>
  <c r="CF18" i="2"/>
  <c r="CD18" i="2"/>
  <c r="CG18" i="2"/>
  <c r="CH18" i="2" a="1"/>
  <c r="CI18" i="2"/>
  <c r="CJ18" i="2"/>
  <c r="CH18" i="2"/>
  <c r="CK18" i="2"/>
  <c r="CL18" i="2" a="1"/>
  <c r="CM18" i="2"/>
  <c r="CN18" i="2"/>
  <c r="CL18" i="2"/>
  <c r="CO18" i="2"/>
  <c r="CP18" i="2" a="1"/>
  <c r="CQ18" i="2"/>
  <c r="CR18" i="2"/>
  <c r="CP18" i="2"/>
  <c r="CS18" i="2"/>
  <c r="CU18" i="2"/>
  <c r="CV18" i="2"/>
  <c r="CY18" i="2"/>
  <c r="CZ18" i="2"/>
  <c r="DC18" i="2"/>
  <c r="DD18" i="2"/>
  <c r="CA19" i="2"/>
  <c r="CB19" i="2"/>
  <c r="CD19" i="2" a="1"/>
  <c r="CE19" i="2"/>
  <c r="CF19" i="2"/>
  <c r="CD19" i="2"/>
  <c r="CG19" i="2"/>
  <c r="CH19" i="2" a="1"/>
  <c r="CI19" i="2"/>
  <c r="CJ19" i="2"/>
  <c r="CH19" i="2"/>
  <c r="CK19" i="2"/>
  <c r="CL19" i="2" a="1"/>
  <c r="CM19" i="2"/>
  <c r="CN19" i="2"/>
  <c r="CL19" i="2"/>
  <c r="CO19" i="2"/>
  <c r="CP19" i="2" a="1"/>
  <c r="CQ19" i="2"/>
  <c r="CR19" i="2"/>
  <c r="CP19" i="2"/>
  <c r="CS19" i="2"/>
  <c r="CU19" i="2"/>
  <c r="CV19" i="2"/>
  <c r="CY19" i="2"/>
  <c r="CZ19" i="2"/>
  <c r="DC19" i="2"/>
  <c r="DD19" i="2"/>
  <c r="CA20" i="2"/>
  <c r="CB20" i="2"/>
  <c r="CD20" i="2" a="1"/>
  <c r="CE20" i="2"/>
  <c r="CF20" i="2"/>
  <c r="CD20" i="2"/>
  <c r="CG20" i="2"/>
  <c r="CH20" i="2" a="1"/>
  <c r="CI20" i="2"/>
  <c r="CJ20" i="2"/>
  <c r="CH20" i="2"/>
  <c r="CK20" i="2"/>
  <c r="CL20" i="2" a="1"/>
  <c r="CM20" i="2"/>
  <c r="CN20" i="2"/>
  <c r="CL20" i="2"/>
  <c r="CO20" i="2"/>
  <c r="CP20" i="2" a="1"/>
  <c r="CQ20" i="2"/>
  <c r="CR20" i="2"/>
  <c r="CP20" i="2"/>
  <c r="CS20" i="2"/>
  <c r="CU20" i="2"/>
  <c r="CV20" i="2"/>
  <c r="CY20" i="2"/>
  <c r="CZ20" i="2"/>
  <c r="DC20" i="2"/>
  <c r="DD20" i="2"/>
  <c r="CA21" i="2"/>
  <c r="CB21" i="2"/>
  <c r="CD21" i="2" a="1"/>
  <c r="CE21" i="2"/>
  <c r="CF21" i="2"/>
  <c r="CD21" i="2"/>
  <c r="CG21" i="2"/>
  <c r="CH21" i="2" a="1"/>
  <c r="CI21" i="2"/>
  <c r="CJ21" i="2"/>
  <c r="CH21" i="2"/>
  <c r="CK21" i="2"/>
  <c r="CL21" i="2" a="1"/>
  <c r="CM21" i="2"/>
  <c r="CN21" i="2"/>
  <c r="CL21" i="2"/>
  <c r="CO21" i="2"/>
  <c r="CP21" i="2" a="1"/>
  <c r="CQ21" i="2"/>
  <c r="CR21" i="2"/>
  <c r="CP21" i="2"/>
  <c r="CS21" i="2"/>
  <c r="CU21" i="2"/>
  <c r="CV21" i="2"/>
  <c r="CY21" i="2"/>
  <c r="CZ21" i="2"/>
  <c r="DC21" i="2"/>
  <c r="DD21" i="2"/>
  <c r="CA22" i="2"/>
  <c r="CB22" i="2"/>
  <c r="CD22" i="2" a="1"/>
  <c r="CE22" i="2"/>
  <c r="CF22" i="2"/>
  <c r="CD22" i="2"/>
  <c r="CG22" i="2"/>
  <c r="CH22" i="2" a="1"/>
  <c r="CI22" i="2"/>
  <c r="CJ22" i="2"/>
  <c r="CH22" i="2"/>
  <c r="CK22" i="2"/>
  <c r="CL22" i="2" a="1"/>
  <c r="CM22" i="2"/>
  <c r="CN22" i="2"/>
  <c r="CL22" i="2"/>
  <c r="CO22" i="2"/>
  <c r="CP22" i="2" a="1"/>
  <c r="CQ22" i="2"/>
  <c r="CR22" i="2"/>
  <c r="CP22" i="2"/>
  <c r="CS22" i="2"/>
  <c r="CU22" i="2"/>
  <c r="CV22" i="2"/>
  <c r="CY22" i="2"/>
  <c r="CZ22" i="2"/>
  <c r="DC22" i="2"/>
  <c r="DD22" i="2"/>
  <c r="CA23" i="2"/>
  <c r="CB23" i="2"/>
  <c r="CD23" i="2" a="1"/>
  <c r="CE23" i="2"/>
  <c r="CF23" i="2"/>
  <c r="CD23" i="2"/>
  <c r="CG23" i="2"/>
  <c r="CH23" i="2" a="1"/>
  <c r="CI23" i="2"/>
  <c r="CJ23" i="2"/>
  <c r="CH23" i="2"/>
  <c r="CK23" i="2"/>
  <c r="CL23" i="2" a="1"/>
  <c r="CM23" i="2"/>
  <c r="CN23" i="2"/>
  <c r="CL23" i="2"/>
  <c r="CO23" i="2"/>
  <c r="CP23" i="2" a="1"/>
  <c r="CQ23" i="2"/>
  <c r="CR23" i="2"/>
  <c r="CP23" i="2"/>
  <c r="CS23" i="2"/>
  <c r="CU23" i="2"/>
  <c r="CV23" i="2"/>
  <c r="CY23" i="2"/>
  <c r="CZ23" i="2"/>
  <c r="DC23" i="2"/>
  <c r="DD23" i="2"/>
  <c r="CA24" i="2"/>
  <c r="CB24" i="2"/>
  <c r="CD24" i="2" a="1"/>
  <c r="CE24" i="2"/>
  <c r="CF24" i="2"/>
  <c r="CD24" i="2"/>
  <c r="CG24" i="2"/>
  <c r="CH24" i="2" a="1"/>
  <c r="CI24" i="2"/>
  <c r="CJ24" i="2"/>
  <c r="CH24" i="2"/>
  <c r="CK24" i="2"/>
  <c r="CL24" i="2" a="1"/>
  <c r="CM24" i="2"/>
  <c r="CN24" i="2"/>
  <c r="CL24" i="2"/>
  <c r="CO24" i="2"/>
  <c r="CP24" i="2" a="1"/>
  <c r="CQ24" i="2"/>
  <c r="CR24" i="2"/>
  <c r="CP24" i="2"/>
  <c r="CS24" i="2"/>
  <c r="CU24" i="2"/>
  <c r="CV24" i="2"/>
  <c r="CY24" i="2"/>
  <c r="CZ24" i="2"/>
  <c r="DC24" i="2"/>
  <c r="DD24" i="2"/>
  <c r="CA25" i="2"/>
  <c r="CB25" i="2"/>
  <c r="CD25" i="2" a="1"/>
  <c r="CE25" i="2"/>
  <c r="CF25" i="2"/>
  <c r="CD25" i="2"/>
  <c r="CG25" i="2"/>
  <c r="CH25" i="2" a="1"/>
  <c r="CI25" i="2"/>
  <c r="CJ25" i="2"/>
  <c r="CH25" i="2"/>
  <c r="CK25" i="2"/>
  <c r="CL25" i="2" a="1"/>
  <c r="CM25" i="2"/>
  <c r="CN25" i="2"/>
  <c r="CL25" i="2"/>
  <c r="CO25" i="2"/>
  <c r="CP25" i="2" a="1"/>
  <c r="CQ25" i="2"/>
  <c r="CR25" i="2"/>
  <c r="CP25" i="2"/>
  <c r="CS25" i="2"/>
  <c r="CU25" i="2"/>
  <c r="CV25" i="2"/>
  <c r="CY25" i="2"/>
  <c r="CZ25" i="2"/>
  <c r="DC25" i="2"/>
  <c r="DD25" i="2"/>
  <c r="CA26" i="2"/>
  <c r="CB26" i="2"/>
  <c r="CD26" i="2" a="1"/>
  <c r="CE26" i="2"/>
  <c r="CF26" i="2"/>
  <c r="CD26" i="2"/>
  <c r="CG26" i="2"/>
  <c r="CH26" i="2" a="1"/>
  <c r="CI26" i="2"/>
  <c r="CJ26" i="2"/>
  <c r="CH26" i="2"/>
  <c r="CK26" i="2"/>
  <c r="CL26" i="2" a="1"/>
  <c r="CM26" i="2"/>
  <c r="CN26" i="2"/>
  <c r="CL26" i="2"/>
  <c r="CO26" i="2"/>
  <c r="CP26" i="2" a="1"/>
  <c r="CQ26" i="2"/>
  <c r="CR26" i="2"/>
  <c r="CP26" i="2"/>
  <c r="CS26" i="2"/>
  <c r="CU26" i="2"/>
  <c r="CV26" i="2"/>
  <c r="CY26" i="2"/>
  <c r="CZ26" i="2"/>
  <c r="DC26" i="2"/>
  <c r="DD26" i="2"/>
  <c r="CA27" i="2"/>
  <c r="CB27" i="2"/>
  <c r="CD27" i="2" a="1"/>
  <c r="CE27" i="2"/>
  <c r="CF27" i="2"/>
  <c r="CD27" i="2"/>
  <c r="CG27" i="2"/>
  <c r="CH27" i="2" a="1"/>
  <c r="CI27" i="2"/>
  <c r="CJ27" i="2"/>
  <c r="CH27" i="2"/>
  <c r="CK27" i="2"/>
  <c r="CL27" i="2" a="1"/>
  <c r="CM27" i="2"/>
  <c r="CN27" i="2"/>
  <c r="CL27" i="2"/>
  <c r="CO27" i="2"/>
  <c r="CP27" i="2" a="1"/>
  <c r="CQ27" i="2"/>
  <c r="CR27" i="2"/>
  <c r="CP27" i="2"/>
  <c r="CS27" i="2"/>
  <c r="CU27" i="2"/>
  <c r="CV27" i="2"/>
  <c r="CY27" i="2"/>
  <c r="CZ27" i="2"/>
  <c r="DC27" i="2"/>
  <c r="DD27" i="2"/>
  <c r="CA28" i="2"/>
  <c r="CB28" i="2"/>
  <c r="CD28" i="2" a="1"/>
  <c r="CE28" i="2"/>
  <c r="CF28" i="2"/>
  <c r="CD28" i="2"/>
  <c r="CG28" i="2"/>
  <c r="CH28" i="2" a="1"/>
  <c r="CI28" i="2"/>
  <c r="CJ28" i="2"/>
  <c r="CH28" i="2"/>
  <c r="CK28" i="2"/>
  <c r="CL28" i="2" a="1"/>
  <c r="CM28" i="2"/>
  <c r="CN28" i="2"/>
  <c r="CL28" i="2"/>
  <c r="CO28" i="2"/>
  <c r="CP28" i="2" a="1"/>
  <c r="CQ28" i="2"/>
  <c r="CR28" i="2"/>
  <c r="CP28" i="2"/>
  <c r="CS28" i="2"/>
  <c r="CU28" i="2"/>
  <c r="CV28" i="2"/>
  <c r="CY28" i="2"/>
  <c r="CZ28" i="2"/>
  <c r="DC28" i="2"/>
  <c r="DD28" i="2"/>
  <c r="CA29" i="2"/>
  <c r="CB29" i="2"/>
  <c r="CD29" i="2" a="1"/>
  <c r="CE29" i="2"/>
  <c r="CF29" i="2"/>
  <c r="CD29" i="2"/>
  <c r="CG29" i="2"/>
  <c r="CH29" i="2" a="1"/>
  <c r="CI29" i="2"/>
  <c r="CJ29" i="2"/>
  <c r="CH29" i="2"/>
  <c r="CK29" i="2"/>
  <c r="CL29" i="2" a="1"/>
  <c r="CM29" i="2"/>
  <c r="CN29" i="2"/>
  <c r="CL29" i="2"/>
  <c r="CO29" i="2"/>
  <c r="CP29" i="2" a="1"/>
  <c r="CQ29" i="2"/>
  <c r="CR29" i="2"/>
  <c r="CP29" i="2"/>
  <c r="CS29" i="2"/>
  <c r="CU29" i="2"/>
  <c r="CV29" i="2"/>
  <c r="CY29" i="2"/>
  <c r="CZ29" i="2"/>
  <c r="DC29" i="2"/>
  <c r="DD29" i="2"/>
  <c r="CA30" i="2"/>
  <c r="CB30" i="2"/>
  <c r="CD30" i="2" a="1"/>
  <c r="CE30" i="2"/>
  <c r="CF30" i="2"/>
  <c r="CD30" i="2"/>
  <c r="CG30" i="2"/>
  <c r="CH30" i="2" a="1"/>
  <c r="CI30" i="2"/>
  <c r="CJ30" i="2"/>
  <c r="CH30" i="2"/>
  <c r="CK30" i="2"/>
  <c r="CL30" i="2" a="1"/>
  <c r="CM30" i="2"/>
  <c r="CN30" i="2"/>
  <c r="CL30" i="2"/>
  <c r="CO30" i="2"/>
  <c r="CP30" i="2" a="1"/>
  <c r="CQ30" i="2"/>
  <c r="CR30" i="2"/>
  <c r="CP30" i="2"/>
  <c r="CS30" i="2"/>
  <c r="CU30" i="2"/>
  <c r="CV30" i="2"/>
  <c r="CY30" i="2"/>
  <c r="CZ30" i="2"/>
  <c r="DC30" i="2"/>
  <c r="DD30" i="2"/>
  <c r="CA31" i="2"/>
  <c r="CB31" i="2"/>
  <c r="CD31" i="2" a="1"/>
  <c r="CE31" i="2"/>
  <c r="CF31" i="2"/>
  <c r="CD31" i="2"/>
  <c r="CG31" i="2"/>
  <c r="CH31" i="2" a="1"/>
  <c r="CI31" i="2"/>
  <c r="CJ31" i="2"/>
  <c r="CH31" i="2"/>
  <c r="CK31" i="2"/>
  <c r="CL31" i="2" a="1"/>
  <c r="CM31" i="2"/>
  <c r="CN31" i="2"/>
  <c r="CL31" i="2"/>
  <c r="CO31" i="2"/>
  <c r="CP31" i="2" a="1"/>
  <c r="CQ31" i="2"/>
  <c r="CR31" i="2"/>
  <c r="CP31" i="2"/>
  <c r="CS31" i="2"/>
  <c r="CU31" i="2"/>
  <c r="CV31" i="2"/>
  <c r="CY31" i="2"/>
  <c r="CZ31" i="2"/>
  <c r="DC31" i="2"/>
  <c r="DD31" i="2"/>
  <c r="CA32" i="2"/>
  <c r="CB32" i="2"/>
  <c r="CD32" i="2" a="1"/>
  <c r="CE32" i="2"/>
  <c r="CF32" i="2"/>
  <c r="CD32" i="2"/>
  <c r="CG32" i="2"/>
  <c r="CH32" i="2" a="1"/>
  <c r="CI32" i="2"/>
  <c r="CJ32" i="2"/>
  <c r="CH32" i="2"/>
  <c r="CK32" i="2"/>
  <c r="CL32" i="2" a="1"/>
  <c r="CM32" i="2"/>
  <c r="CN32" i="2"/>
  <c r="CL32" i="2"/>
  <c r="CO32" i="2"/>
  <c r="CP32" i="2" a="1"/>
  <c r="CQ32" i="2"/>
  <c r="CR32" i="2"/>
  <c r="CP32" i="2"/>
  <c r="CS32" i="2"/>
  <c r="CU32" i="2"/>
  <c r="CV32" i="2"/>
  <c r="CY32" i="2"/>
  <c r="CZ32" i="2"/>
  <c r="DC32" i="2"/>
  <c r="DD32" i="2"/>
  <c r="CA33" i="2"/>
  <c r="CB33" i="2"/>
  <c r="CD33" i="2" a="1"/>
  <c r="CE33" i="2"/>
  <c r="CF33" i="2"/>
  <c r="CD33" i="2"/>
  <c r="CG33" i="2"/>
  <c r="CH33" i="2" a="1"/>
  <c r="CI33" i="2"/>
  <c r="CJ33" i="2"/>
  <c r="CH33" i="2"/>
  <c r="CK33" i="2"/>
  <c r="CL33" i="2" a="1"/>
  <c r="CM33" i="2"/>
  <c r="CN33" i="2"/>
  <c r="CL33" i="2"/>
  <c r="CO33" i="2"/>
  <c r="CP33" i="2" a="1"/>
  <c r="CQ33" i="2"/>
  <c r="CR33" i="2"/>
  <c r="CP33" i="2"/>
  <c r="CS33" i="2"/>
  <c r="CU33" i="2"/>
  <c r="CV33" i="2"/>
  <c r="CY33" i="2"/>
  <c r="CZ33" i="2"/>
  <c r="DC33" i="2"/>
  <c r="DD33" i="2"/>
  <c r="CA34" i="2"/>
  <c r="CB34" i="2"/>
  <c r="CD34" i="2" a="1"/>
  <c r="CE34" i="2"/>
  <c r="CF34" i="2"/>
  <c r="CD34" i="2"/>
  <c r="CG34" i="2"/>
  <c r="CH34" i="2" a="1"/>
  <c r="CI34" i="2"/>
  <c r="CJ34" i="2"/>
  <c r="CH34" i="2"/>
  <c r="CK34" i="2"/>
  <c r="CL34" i="2" a="1"/>
  <c r="CM34" i="2"/>
  <c r="CN34" i="2"/>
  <c r="CL34" i="2"/>
  <c r="CO34" i="2"/>
  <c r="CP34" i="2" a="1"/>
  <c r="CQ34" i="2"/>
  <c r="CR34" i="2"/>
  <c r="CP34" i="2"/>
  <c r="CS34" i="2"/>
  <c r="CU34" i="2"/>
  <c r="CV34" i="2"/>
  <c r="CY34" i="2"/>
  <c r="CZ34" i="2"/>
  <c r="DC34" i="2"/>
  <c r="DD34" i="2"/>
  <c r="CA35" i="2"/>
  <c r="CB35" i="2"/>
  <c r="CD35" i="2" a="1"/>
  <c r="CE35" i="2"/>
  <c r="CF35" i="2"/>
  <c r="CD35" i="2"/>
  <c r="CG35" i="2"/>
  <c r="CH35" i="2" a="1"/>
  <c r="CI35" i="2"/>
  <c r="CJ35" i="2"/>
  <c r="CH35" i="2"/>
  <c r="CK35" i="2"/>
  <c r="CL35" i="2" a="1"/>
  <c r="CM35" i="2"/>
  <c r="CN35" i="2"/>
  <c r="CL35" i="2"/>
  <c r="CO35" i="2"/>
  <c r="CP35" i="2" a="1"/>
  <c r="CQ35" i="2"/>
  <c r="CR35" i="2"/>
  <c r="CP35" i="2"/>
  <c r="CS35" i="2"/>
  <c r="CU35" i="2"/>
  <c r="CV35" i="2"/>
  <c r="CY35" i="2"/>
  <c r="CZ35" i="2"/>
  <c r="DC35" i="2"/>
  <c r="DD35" i="2"/>
  <c r="CA36" i="2"/>
  <c r="CB36" i="2"/>
  <c r="CD36" i="2" a="1"/>
  <c r="CE36" i="2"/>
  <c r="CF36" i="2"/>
  <c r="CD36" i="2"/>
  <c r="CG36" i="2"/>
  <c r="CH36" i="2" a="1"/>
  <c r="CI36" i="2"/>
  <c r="CJ36" i="2"/>
  <c r="CH36" i="2"/>
  <c r="CK36" i="2"/>
  <c r="CL36" i="2" a="1"/>
  <c r="CM36" i="2"/>
  <c r="CN36" i="2"/>
  <c r="CL36" i="2"/>
  <c r="CO36" i="2"/>
  <c r="CP36" i="2" a="1"/>
  <c r="CQ36" i="2"/>
  <c r="CR36" i="2"/>
  <c r="CP36" i="2"/>
  <c r="CS36" i="2"/>
  <c r="CU36" i="2"/>
  <c r="CV36" i="2"/>
  <c r="CY36" i="2"/>
  <c r="CZ36" i="2"/>
  <c r="DC36" i="2"/>
  <c r="DD36" i="2"/>
  <c r="CA37" i="2"/>
  <c r="CB37" i="2"/>
  <c r="CD37" i="2" a="1"/>
  <c r="CE37" i="2"/>
  <c r="CF37" i="2"/>
  <c r="CD37" i="2"/>
  <c r="CG37" i="2"/>
  <c r="CH37" i="2" a="1"/>
  <c r="CI37" i="2"/>
  <c r="CJ37" i="2"/>
  <c r="CH37" i="2"/>
  <c r="CK37" i="2"/>
  <c r="CL37" i="2" a="1"/>
  <c r="CM37" i="2"/>
  <c r="CN37" i="2"/>
  <c r="CL37" i="2"/>
  <c r="CO37" i="2"/>
  <c r="CP37" i="2" a="1"/>
  <c r="CQ37" i="2"/>
  <c r="CR37" i="2"/>
  <c r="CP37" i="2"/>
  <c r="CS37" i="2"/>
  <c r="CU37" i="2"/>
  <c r="CV37" i="2"/>
  <c r="CY37" i="2"/>
  <c r="CZ37" i="2"/>
  <c r="DC37" i="2"/>
  <c r="DD37" i="2"/>
  <c r="CA38" i="2"/>
  <c r="CB38" i="2"/>
  <c r="CD38" i="2" a="1"/>
  <c r="CE38" i="2"/>
  <c r="CF38" i="2"/>
  <c r="CD38" i="2"/>
  <c r="CG38" i="2"/>
  <c r="CH38" i="2" a="1"/>
  <c r="CI38" i="2"/>
  <c r="CJ38" i="2"/>
  <c r="CH38" i="2"/>
  <c r="CK38" i="2"/>
  <c r="CL38" i="2" a="1"/>
  <c r="CM38" i="2"/>
  <c r="CN38" i="2"/>
  <c r="CL38" i="2"/>
  <c r="CO38" i="2"/>
  <c r="CP38" i="2" a="1"/>
  <c r="CQ38" i="2"/>
  <c r="CR38" i="2"/>
  <c r="CP38" i="2"/>
  <c r="CS38" i="2"/>
  <c r="CU38" i="2"/>
  <c r="CV38" i="2"/>
  <c r="CY38" i="2"/>
  <c r="CZ38" i="2"/>
  <c r="DC38" i="2"/>
  <c r="DD38" i="2"/>
  <c r="CA39" i="2"/>
  <c r="CB39" i="2"/>
  <c r="CD39" i="2" a="1"/>
  <c r="CE39" i="2"/>
  <c r="CF39" i="2"/>
  <c r="CD39" i="2"/>
  <c r="CG39" i="2"/>
  <c r="CH39" i="2" a="1"/>
  <c r="CI39" i="2"/>
  <c r="CJ39" i="2"/>
  <c r="CH39" i="2"/>
  <c r="CK39" i="2"/>
  <c r="CL39" i="2" a="1"/>
  <c r="CM39" i="2"/>
  <c r="CN39" i="2"/>
  <c r="CL39" i="2"/>
  <c r="CO39" i="2"/>
  <c r="CP39" i="2" a="1"/>
  <c r="CQ39" i="2"/>
  <c r="CR39" i="2"/>
  <c r="CP39" i="2"/>
  <c r="CS39" i="2"/>
  <c r="CU39" i="2"/>
  <c r="CV39" i="2"/>
  <c r="CY39" i="2"/>
  <c r="CZ39" i="2"/>
  <c r="DC39" i="2"/>
  <c r="DD39" i="2"/>
  <c r="CA40" i="2"/>
  <c r="CB40" i="2"/>
  <c r="CD40" i="2" a="1"/>
  <c r="CE40" i="2"/>
  <c r="CF40" i="2"/>
  <c r="CD40" i="2"/>
  <c r="CG40" i="2"/>
  <c r="CH40" i="2" a="1"/>
  <c r="CI40" i="2"/>
  <c r="CJ40" i="2"/>
  <c r="CH40" i="2"/>
  <c r="CK40" i="2"/>
  <c r="CL40" i="2" a="1"/>
  <c r="CM40" i="2"/>
  <c r="CN40" i="2"/>
  <c r="CL40" i="2"/>
  <c r="CO40" i="2"/>
  <c r="CP40" i="2" a="1"/>
  <c r="CQ40" i="2"/>
  <c r="CR40" i="2"/>
  <c r="CP40" i="2"/>
  <c r="CS40" i="2"/>
  <c r="CU40" i="2"/>
  <c r="CV40" i="2"/>
  <c r="CY40" i="2"/>
  <c r="CZ40" i="2"/>
  <c r="DC40" i="2"/>
  <c r="DD40" i="2"/>
  <c r="CA41" i="2"/>
  <c r="CB41" i="2"/>
  <c r="CD41" i="2" a="1"/>
  <c r="CE41" i="2"/>
  <c r="CF41" i="2"/>
  <c r="CD41" i="2"/>
  <c r="CG41" i="2"/>
  <c r="CH41" i="2" a="1"/>
  <c r="CI41" i="2"/>
  <c r="CJ41" i="2"/>
  <c r="CH41" i="2"/>
  <c r="CK41" i="2"/>
  <c r="CL41" i="2" a="1"/>
  <c r="CM41" i="2"/>
  <c r="CN41" i="2"/>
  <c r="CL41" i="2"/>
  <c r="CO41" i="2"/>
  <c r="CP41" i="2" a="1"/>
  <c r="CQ41" i="2"/>
  <c r="CR41" i="2"/>
  <c r="CP41" i="2"/>
  <c r="CS41" i="2"/>
  <c r="CU41" i="2"/>
  <c r="CV41" i="2"/>
  <c r="CY41" i="2"/>
  <c r="CZ41" i="2"/>
  <c r="DC41" i="2"/>
  <c r="DD41" i="2"/>
  <c r="CA42" i="2"/>
  <c r="CB42" i="2"/>
  <c r="CD42" i="2" a="1"/>
  <c r="CE42" i="2"/>
  <c r="CF42" i="2"/>
  <c r="CD42" i="2"/>
  <c r="CG42" i="2"/>
  <c r="CH42" i="2" a="1"/>
  <c r="CI42" i="2"/>
  <c r="CJ42" i="2"/>
  <c r="CH42" i="2"/>
  <c r="CK42" i="2"/>
  <c r="CL42" i="2" a="1"/>
  <c r="CM42" i="2"/>
  <c r="CN42" i="2"/>
  <c r="CL42" i="2"/>
  <c r="CO42" i="2"/>
  <c r="CP42" i="2" a="1"/>
  <c r="CQ42" i="2"/>
  <c r="CR42" i="2"/>
  <c r="CP42" i="2"/>
  <c r="CS42" i="2"/>
  <c r="CU42" i="2"/>
  <c r="CV42" i="2"/>
  <c r="CY42" i="2"/>
  <c r="CZ42" i="2"/>
  <c r="DC42" i="2"/>
  <c r="DD42" i="2"/>
  <c r="CA43" i="2"/>
  <c r="CB43" i="2"/>
  <c r="CD43" i="2" a="1"/>
  <c r="CE43" i="2"/>
  <c r="CF43" i="2"/>
  <c r="CD43" i="2"/>
  <c r="CG43" i="2"/>
  <c r="CH43" i="2" a="1"/>
  <c r="CI43" i="2"/>
  <c r="CJ43" i="2"/>
  <c r="CH43" i="2"/>
  <c r="CK43" i="2"/>
  <c r="CL43" i="2" a="1"/>
  <c r="CM43" i="2"/>
  <c r="CN43" i="2"/>
  <c r="CL43" i="2"/>
  <c r="CO43" i="2"/>
  <c r="CP43" i="2" a="1"/>
  <c r="CQ43" i="2"/>
  <c r="CR43" i="2"/>
  <c r="CP43" i="2"/>
  <c r="CS43" i="2"/>
  <c r="CU43" i="2"/>
  <c r="CV43" i="2"/>
  <c r="CY43" i="2"/>
  <c r="CZ43" i="2"/>
  <c r="DC43" i="2"/>
  <c r="DD43" i="2"/>
  <c r="CA44" i="2"/>
  <c r="CB44" i="2"/>
  <c r="CD44" i="2" a="1"/>
  <c r="CE44" i="2"/>
  <c r="CF44" i="2"/>
  <c r="CD44" i="2"/>
  <c r="CG44" i="2"/>
  <c r="CH44" i="2" a="1"/>
  <c r="CI44" i="2"/>
  <c r="CJ44" i="2"/>
  <c r="CH44" i="2"/>
  <c r="CK44" i="2"/>
  <c r="CL44" i="2" a="1"/>
  <c r="CM44" i="2"/>
  <c r="CN44" i="2"/>
  <c r="CL44" i="2"/>
  <c r="CO44" i="2"/>
  <c r="CP44" i="2" a="1"/>
  <c r="CQ44" i="2"/>
  <c r="CR44" i="2"/>
  <c r="CP44" i="2"/>
  <c r="CS44" i="2"/>
  <c r="CU44" i="2"/>
  <c r="CV44" i="2"/>
  <c r="CY44" i="2"/>
  <c r="CZ44" i="2"/>
  <c r="DC44" i="2"/>
  <c r="DD44" i="2"/>
  <c r="CA45" i="2"/>
  <c r="CB45" i="2"/>
  <c r="CD45" i="2" a="1"/>
  <c r="CE45" i="2"/>
  <c r="CF45" i="2"/>
  <c r="CD45" i="2"/>
  <c r="CG45" i="2"/>
  <c r="CH45" i="2" a="1"/>
  <c r="CI45" i="2"/>
  <c r="CJ45" i="2"/>
  <c r="CH45" i="2"/>
  <c r="CK45" i="2"/>
  <c r="CL45" i="2" a="1"/>
  <c r="CM45" i="2"/>
  <c r="CN45" i="2"/>
  <c r="CL45" i="2"/>
  <c r="CO45" i="2"/>
  <c r="CP45" i="2" a="1"/>
  <c r="CQ45" i="2"/>
  <c r="CR45" i="2"/>
  <c r="CP45" i="2"/>
  <c r="CS45" i="2"/>
  <c r="CU45" i="2"/>
  <c r="CV45" i="2"/>
  <c r="CY45" i="2"/>
  <c r="CZ45" i="2"/>
  <c r="DC45" i="2"/>
  <c r="DD45" i="2"/>
  <c r="CA46" i="2"/>
  <c r="CB46" i="2"/>
  <c r="CD46" i="2" a="1"/>
  <c r="CE46" i="2"/>
  <c r="CF46" i="2"/>
  <c r="CD46" i="2"/>
  <c r="CG46" i="2"/>
  <c r="CH46" i="2" a="1"/>
  <c r="CI46" i="2"/>
  <c r="CJ46" i="2"/>
  <c r="CH46" i="2"/>
  <c r="CK46" i="2"/>
  <c r="CL46" i="2" a="1"/>
  <c r="CM46" i="2"/>
  <c r="CN46" i="2"/>
  <c r="CL46" i="2"/>
  <c r="CO46" i="2"/>
  <c r="CP46" i="2" a="1"/>
  <c r="CQ46" i="2"/>
  <c r="CR46" i="2"/>
  <c r="CP46" i="2"/>
  <c r="CS46" i="2"/>
  <c r="CU46" i="2"/>
  <c r="CV46" i="2"/>
  <c r="CY46" i="2"/>
  <c r="CZ46" i="2"/>
  <c r="DC46" i="2"/>
  <c r="DD46" i="2"/>
  <c r="CA47" i="2"/>
  <c r="CB47" i="2"/>
  <c r="CD47" i="2" a="1"/>
  <c r="CE47" i="2"/>
  <c r="CF47" i="2"/>
  <c r="CD47" i="2"/>
  <c r="CG47" i="2"/>
  <c r="CH47" i="2" a="1"/>
  <c r="CI47" i="2"/>
  <c r="CJ47" i="2"/>
  <c r="CH47" i="2"/>
  <c r="CK47" i="2"/>
  <c r="CL47" i="2" a="1"/>
  <c r="CM47" i="2"/>
  <c r="CN47" i="2"/>
  <c r="CL47" i="2"/>
  <c r="CO47" i="2"/>
  <c r="CP47" i="2" a="1"/>
  <c r="CQ47" i="2"/>
  <c r="CR47" i="2"/>
  <c r="CP47" i="2"/>
  <c r="CS47" i="2"/>
  <c r="CU47" i="2"/>
  <c r="CV47" i="2"/>
  <c r="CY47" i="2"/>
  <c r="CZ47" i="2"/>
  <c r="DC47" i="2"/>
  <c r="DD47" i="2"/>
  <c r="CA48" i="2"/>
  <c r="CB48" i="2"/>
  <c r="CD48" i="2" a="1"/>
  <c r="CE48" i="2"/>
  <c r="CF48" i="2"/>
  <c r="CD48" i="2"/>
  <c r="CG48" i="2"/>
  <c r="CH48" i="2" a="1"/>
  <c r="CI48" i="2"/>
  <c r="CJ48" i="2"/>
  <c r="CH48" i="2"/>
  <c r="CK48" i="2"/>
  <c r="CL48" i="2" a="1"/>
  <c r="CM48" i="2"/>
  <c r="CN48" i="2"/>
  <c r="CL48" i="2"/>
  <c r="CO48" i="2"/>
  <c r="CP48" i="2" a="1"/>
  <c r="CQ48" i="2"/>
  <c r="CR48" i="2"/>
  <c r="CP48" i="2"/>
  <c r="CS48" i="2"/>
  <c r="CU48" i="2"/>
  <c r="CV48" i="2"/>
  <c r="CY48" i="2"/>
  <c r="CZ48" i="2"/>
  <c r="DC48" i="2"/>
  <c r="DD48" i="2"/>
  <c r="CA49" i="2"/>
  <c r="CB49" i="2"/>
  <c r="CD49" i="2" a="1"/>
  <c r="CD49" i="2"/>
  <c r="CE49" i="2"/>
  <c r="CF49" i="2"/>
  <c r="CG49" i="2"/>
  <c r="CH49" i="2" a="1"/>
  <c r="CH49" i="2"/>
  <c r="CI49" i="2"/>
  <c r="CJ49" i="2"/>
  <c r="CK49" i="2"/>
  <c r="CL49" i="2" a="1"/>
  <c r="CL49" i="2"/>
  <c r="CM49" i="2"/>
  <c r="CN49" i="2"/>
  <c r="CO49" i="2"/>
  <c r="CP49" i="2" a="1"/>
  <c r="CP49" i="2"/>
  <c r="CQ49" i="2"/>
  <c r="CR49" i="2"/>
  <c r="CS49" i="2"/>
  <c r="CU49" i="2"/>
  <c r="CV49" i="2"/>
  <c r="CY49" i="2"/>
  <c r="CZ49" i="2"/>
  <c r="DC49" i="2"/>
  <c r="DD49" i="2"/>
  <c r="CA50" i="2"/>
  <c r="CB50" i="2"/>
  <c r="CD50" i="2" a="1"/>
  <c r="CD50" i="2"/>
  <c r="CE50" i="2"/>
  <c r="CF50" i="2"/>
  <c r="CG50" i="2"/>
  <c r="CH50" i="2" a="1"/>
  <c r="CH50" i="2"/>
  <c r="CI50" i="2"/>
  <c r="CJ50" i="2"/>
  <c r="CK50" i="2"/>
  <c r="CL50" i="2" a="1"/>
  <c r="CL50" i="2"/>
  <c r="CM50" i="2"/>
  <c r="CN50" i="2"/>
  <c r="CO50" i="2"/>
  <c r="CP50" i="2" a="1"/>
  <c r="CP50" i="2"/>
  <c r="CQ50" i="2"/>
  <c r="CR50" i="2"/>
  <c r="CS50" i="2"/>
  <c r="CU50" i="2"/>
  <c r="CV50" i="2"/>
  <c r="CY50" i="2"/>
  <c r="CZ50" i="2"/>
  <c r="DC50" i="2"/>
  <c r="DD50" i="2"/>
  <c r="CA51" i="2"/>
  <c r="CB51" i="2"/>
  <c r="CD51" i="2" a="1"/>
  <c r="CD51" i="2"/>
  <c r="CE51" i="2"/>
  <c r="CF51" i="2"/>
  <c r="CG51" i="2"/>
  <c r="CH51" i="2" a="1"/>
  <c r="CH51" i="2"/>
  <c r="CI51" i="2"/>
  <c r="CJ51" i="2"/>
  <c r="CK51" i="2"/>
  <c r="CL51" i="2" a="1"/>
  <c r="CL51" i="2"/>
  <c r="CM51" i="2"/>
  <c r="CN51" i="2"/>
  <c r="CO51" i="2"/>
  <c r="CP51" i="2" a="1"/>
  <c r="CP51" i="2"/>
  <c r="CQ51" i="2"/>
  <c r="CR51" i="2"/>
  <c r="CS51" i="2"/>
  <c r="CU51" i="2"/>
  <c r="CV51" i="2"/>
  <c r="CY51" i="2"/>
  <c r="CZ51" i="2"/>
  <c r="DC51" i="2"/>
  <c r="DD51" i="2"/>
  <c r="CA52" i="2"/>
  <c r="CB52" i="2"/>
  <c r="CD52" i="2" a="1"/>
  <c r="CD52" i="2"/>
  <c r="CE52" i="2"/>
  <c r="CF52" i="2"/>
  <c r="CG52" i="2"/>
  <c r="CH52" i="2" a="1"/>
  <c r="CH52" i="2"/>
  <c r="CI52" i="2"/>
  <c r="CJ52" i="2"/>
  <c r="CK52" i="2"/>
  <c r="CL52" i="2" a="1"/>
  <c r="CL52" i="2"/>
  <c r="CM52" i="2"/>
  <c r="CN52" i="2"/>
  <c r="CO52" i="2"/>
  <c r="CP52" i="2" a="1"/>
  <c r="CP52" i="2"/>
  <c r="CQ52" i="2"/>
  <c r="CR52" i="2"/>
  <c r="CS52" i="2"/>
  <c r="CU52" i="2"/>
  <c r="CV52" i="2"/>
  <c r="CY52" i="2"/>
  <c r="CZ52" i="2"/>
  <c r="DC52" i="2"/>
  <c r="DD52" i="2"/>
  <c r="CA53" i="2"/>
  <c r="CB53" i="2"/>
  <c r="CD53" i="2" a="1"/>
  <c r="CD53" i="2"/>
  <c r="CE53" i="2"/>
  <c r="CF53" i="2"/>
  <c r="CG53" i="2"/>
  <c r="CH53" i="2" a="1"/>
  <c r="CH53" i="2"/>
  <c r="CI53" i="2"/>
  <c r="CJ53" i="2"/>
  <c r="CK53" i="2"/>
  <c r="CL53" i="2" a="1"/>
  <c r="CL53" i="2"/>
  <c r="CM53" i="2"/>
  <c r="CN53" i="2"/>
  <c r="CO53" i="2"/>
  <c r="CP53" i="2" a="1"/>
  <c r="CP53" i="2"/>
  <c r="CQ53" i="2"/>
  <c r="CR53" i="2"/>
  <c r="CS53" i="2"/>
  <c r="CU53" i="2"/>
  <c r="CV53" i="2"/>
  <c r="CY53" i="2"/>
  <c r="CZ53" i="2"/>
  <c r="DC53" i="2"/>
  <c r="DD53" i="2"/>
  <c r="CA54" i="2"/>
  <c r="CB54" i="2"/>
  <c r="CD54" i="2" a="1"/>
  <c r="CD54" i="2"/>
  <c r="CE54" i="2"/>
  <c r="CF54" i="2"/>
  <c r="CG54" i="2"/>
  <c r="CH54" i="2" a="1"/>
  <c r="CH54" i="2"/>
  <c r="CI54" i="2"/>
  <c r="CJ54" i="2"/>
  <c r="CK54" i="2"/>
  <c r="CL54" i="2" a="1"/>
  <c r="CL54" i="2"/>
  <c r="CM54" i="2"/>
  <c r="CN54" i="2"/>
  <c r="CO54" i="2"/>
  <c r="CP54" i="2" a="1"/>
  <c r="CP54" i="2"/>
  <c r="CQ54" i="2"/>
  <c r="CR54" i="2"/>
  <c r="CS54" i="2"/>
  <c r="CU54" i="2"/>
  <c r="CV54" i="2"/>
  <c r="CY54" i="2"/>
  <c r="CZ54" i="2"/>
  <c r="DC54" i="2"/>
  <c r="DD54" i="2"/>
  <c r="CA55" i="2"/>
  <c r="CB55" i="2"/>
  <c r="CD55" i="2" a="1"/>
  <c r="CD55" i="2"/>
  <c r="CE55" i="2"/>
  <c r="CF55" i="2"/>
  <c r="CG55" i="2"/>
  <c r="CH55" i="2" a="1"/>
  <c r="CH55" i="2"/>
  <c r="CI55" i="2"/>
  <c r="CJ55" i="2"/>
  <c r="CK55" i="2"/>
  <c r="CL55" i="2" a="1"/>
  <c r="CL55" i="2"/>
  <c r="CM55" i="2"/>
  <c r="CN55" i="2"/>
  <c r="CO55" i="2"/>
  <c r="CP55" i="2" a="1"/>
  <c r="CP55" i="2"/>
  <c r="CQ55" i="2"/>
  <c r="CR55" i="2"/>
  <c r="CS55" i="2"/>
  <c r="CU55" i="2"/>
  <c r="CV55" i="2"/>
  <c r="CY55" i="2"/>
  <c r="CZ55" i="2"/>
  <c r="DC55" i="2"/>
  <c r="DD55" i="2"/>
  <c r="CA56" i="2"/>
  <c r="CB56" i="2"/>
  <c r="CD56" i="2" a="1"/>
  <c r="CD56" i="2"/>
  <c r="CE56" i="2"/>
  <c r="CF56" i="2"/>
  <c r="CG56" i="2"/>
  <c r="CH56" i="2" a="1"/>
  <c r="CH56" i="2"/>
  <c r="CI56" i="2"/>
  <c r="CJ56" i="2"/>
  <c r="CK56" i="2"/>
  <c r="CL56" i="2" a="1"/>
  <c r="CL56" i="2"/>
  <c r="CM56" i="2"/>
  <c r="CN56" i="2"/>
  <c r="CO56" i="2"/>
  <c r="CP56" i="2" a="1"/>
  <c r="CP56" i="2"/>
  <c r="CQ56" i="2"/>
  <c r="CR56" i="2"/>
  <c r="CS56" i="2"/>
  <c r="CU56" i="2"/>
  <c r="CV56" i="2"/>
  <c r="CY56" i="2"/>
  <c r="CZ56" i="2"/>
  <c r="DC56" i="2"/>
  <c r="DD56" i="2"/>
  <c r="CA57" i="2"/>
  <c r="CB57" i="2"/>
  <c r="CD57" i="2" a="1"/>
  <c r="CD57" i="2"/>
  <c r="CE57" i="2"/>
  <c r="CF57" i="2"/>
  <c r="CG57" i="2"/>
  <c r="CH57" i="2" a="1"/>
  <c r="CH57" i="2"/>
  <c r="CI57" i="2"/>
  <c r="CJ57" i="2"/>
  <c r="CK57" i="2"/>
  <c r="CL57" i="2" a="1"/>
  <c r="CL57" i="2"/>
  <c r="CM57" i="2"/>
  <c r="CN57" i="2"/>
  <c r="CO57" i="2"/>
  <c r="CP57" i="2" a="1"/>
  <c r="CP57" i="2"/>
  <c r="CQ57" i="2"/>
  <c r="CR57" i="2"/>
  <c r="CS57" i="2"/>
  <c r="CU57" i="2"/>
  <c r="CV57" i="2"/>
  <c r="CY57" i="2"/>
  <c r="CZ57" i="2"/>
  <c r="DC57" i="2"/>
  <c r="DD57" i="2"/>
  <c r="CA58" i="2"/>
  <c r="CB58" i="2"/>
  <c r="CD58" i="2" a="1"/>
  <c r="CD58" i="2"/>
  <c r="CE58" i="2"/>
  <c r="CF58" i="2"/>
  <c r="CG58" i="2"/>
  <c r="CH58" i="2" a="1"/>
  <c r="CH58" i="2"/>
  <c r="CI58" i="2"/>
  <c r="CJ58" i="2"/>
  <c r="CK58" i="2"/>
  <c r="CL58" i="2" a="1"/>
  <c r="CL58" i="2"/>
  <c r="CM58" i="2"/>
  <c r="CN58" i="2"/>
  <c r="CO58" i="2"/>
  <c r="CP58" i="2" a="1"/>
  <c r="CP58" i="2"/>
  <c r="CQ58" i="2"/>
  <c r="CR58" i="2"/>
  <c r="CS58" i="2"/>
  <c r="CU58" i="2"/>
  <c r="CV58" i="2"/>
  <c r="CY58" i="2"/>
  <c r="CZ58" i="2"/>
  <c r="DC58" i="2"/>
  <c r="DD58" i="2"/>
  <c r="CA59" i="2"/>
  <c r="CB59" i="2"/>
  <c r="CD59" i="2" a="1"/>
  <c r="CD59" i="2"/>
  <c r="CE59" i="2"/>
  <c r="CF59" i="2"/>
  <c r="CG59" i="2"/>
  <c r="CH59" i="2" a="1"/>
  <c r="CH59" i="2"/>
  <c r="CI59" i="2"/>
  <c r="CJ59" i="2"/>
  <c r="CK59" i="2"/>
  <c r="CL59" i="2" a="1"/>
  <c r="CL59" i="2"/>
  <c r="CM59" i="2"/>
  <c r="CN59" i="2"/>
  <c r="CO59" i="2"/>
  <c r="CP59" i="2" a="1"/>
  <c r="CP59" i="2"/>
  <c r="CQ59" i="2"/>
  <c r="CR59" i="2"/>
  <c r="CS59" i="2"/>
  <c r="CU59" i="2"/>
  <c r="CV59" i="2"/>
  <c r="CY59" i="2"/>
  <c r="CZ59" i="2"/>
  <c r="DC59" i="2"/>
  <c r="DD59" i="2"/>
  <c r="CA60" i="2"/>
  <c r="CB60" i="2"/>
  <c r="CD60" i="2" a="1"/>
  <c r="CD60" i="2"/>
  <c r="CE60" i="2"/>
  <c r="CF60" i="2"/>
  <c r="CG60" i="2"/>
  <c r="CH60" i="2" a="1"/>
  <c r="CH60" i="2"/>
  <c r="CI60" i="2"/>
  <c r="CJ60" i="2"/>
  <c r="CK60" i="2"/>
  <c r="CL60" i="2" a="1"/>
  <c r="CL60" i="2"/>
  <c r="CM60" i="2"/>
  <c r="CN60" i="2"/>
  <c r="CO60" i="2"/>
  <c r="CP60" i="2" a="1"/>
  <c r="CP60" i="2"/>
  <c r="CQ60" i="2"/>
  <c r="CR60" i="2"/>
  <c r="CS60" i="2"/>
  <c r="CU60" i="2"/>
  <c r="CV60" i="2"/>
  <c r="CY60" i="2"/>
  <c r="CZ60" i="2"/>
  <c r="DC60" i="2"/>
  <c r="DD60" i="2"/>
  <c r="CA61" i="2"/>
  <c r="CB61" i="2"/>
  <c r="CD61" i="2" a="1"/>
  <c r="CD61" i="2"/>
  <c r="CE61" i="2"/>
  <c r="CF61" i="2"/>
  <c r="CG61" i="2"/>
  <c r="CH61" i="2" a="1"/>
  <c r="CH61" i="2"/>
  <c r="CI61" i="2"/>
  <c r="CJ61" i="2"/>
  <c r="CK61" i="2"/>
  <c r="CL61" i="2" a="1"/>
  <c r="CL61" i="2"/>
  <c r="CM61" i="2"/>
  <c r="CN61" i="2"/>
  <c r="CO61" i="2"/>
  <c r="CP61" i="2" a="1"/>
  <c r="CP61" i="2"/>
  <c r="CQ61" i="2"/>
  <c r="CR61" i="2"/>
  <c r="CS61" i="2"/>
  <c r="CU61" i="2"/>
  <c r="CV61" i="2"/>
  <c r="CY61" i="2"/>
  <c r="CZ61" i="2"/>
  <c r="DC61" i="2"/>
  <c r="DD61" i="2"/>
  <c r="CA62" i="2"/>
  <c r="CB62" i="2"/>
  <c r="CD62" i="2" a="1"/>
  <c r="CD62" i="2"/>
  <c r="CE62" i="2"/>
  <c r="CF62" i="2"/>
  <c r="CG62" i="2"/>
  <c r="CH62" i="2" a="1"/>
  <c r="CH62" i="2"/>
  <c r="CI62" i="2"/>
  <c r="CJ62" i="2"/>
  <c r="CK62" i="2"/>
  <c r="CL62" i="2" a="1"/>
  <c r="CL62" i="2"/>
  <c r="CM62" i="2"/>
  <c r="CN62" i="2"/>
  <c r="CO62" i="2"/>
  <c r="CP62" i="2" a="1"/>
  <c r="CP62" i="2"/>
  <c r="CQ62" i="2"/>
  <c r="CR62" i="2"/>
  <c r="CS62" i="2"/>
  <c r="CU62" i="2"/>
  <c r="CV62" i="2"/>
  <c r="CY62" i="2"/>
  <c r="CZ62" i="2"/>
  <c r="DC62" i="2"/>
  <c r="DD62" i="2"/>
  <c r="CA63" i="2"/>
  <c r="CB63" i="2"/>
  <c r="CD63" i="2" a="1"/>
  <c r="CD63" i="2"/>
  <c r="CE63" i="2"/>
  <c r="CF63" i="2"/>
  <c r="CG63" i="2"/>
  <c r="CH63" i="2" a="1"/>
  <c r="CH63" i="2"/>
  <c r="CI63" i="2"/>
  <c r="CJ63" i="2"/>
  <c r="CK63" i="2"/>
  <c r="CL63" i="2" a="1"/>
  <c r="CL63" i="2"/>
  <c r="CM63" i="2"/>
  <c r="CN63" i="2"/>
  <c r="CO63" i="2"/>
  <c r="CP63" i="2" a="1"/>
  <c r="CP63" i="2"/>
  <c r="CQ63" i="2"/>
  <c r="CR63" i="2"/>
  <c r="CS63" i="2"/>
  <c r="CU63" i="2"/>
  <c r="CV63" i="2"/>
  <c r="CY63" i="2"/>
  <c r="CZ63" i="2"/>
  <c r="DC63" i="2"/>
  <c r="DD63" i="2"/>
  <c r="CA64" i="2"/>
  <c r="CB64" i="2"/>
  <c r="CD64" i="2" a="1"/>
  <c r="CD64" i="2"/>
  <c r="CE64" i="2"/>
  <c r="CF64" i="2"/>
  <c r="CG64" i="2"/>
  <c r="CH64" i="2" a="1"/>
  <c r="CH64" i="2"/>
  <c r="CI64" i="2"/>
  <c r="CJ64" i="2"/>
  <c r="CK64" i="2"/>
  <c r="CL64" i="2" a="1"/>
  <c r="CL64" i="2"/>
  <c r="CM64" i="2"/>
  <c r="CN64" i="2"/>
  <c r="CO64" i="2"/>
  <c r="CP64" i="2" a="1"/>
  <c r="CP64" i="2"/>
  <c r="CQ64" i="2"/>
  <c r="CR64" i="2"/>
  <c r="CS64" i="2"/>
  <c r="CU64" i="2"/>
  <c r="CV64" i="2"/>
  <c r="CY64" i="2"/>
  <c r="CZ64" i="2"/>
  <c r="DC64" i="2"/>
  <c r="DD64" i="2"/>
  <c r="CA65" i="2"/>
  <c r="CB65" i="2"/>
  <c r="CD65" i="2" a="1"/>
  <c r="CD65" i="2"/>
  <c r="CE65" i="2"/>
  <c r="CF65" i="2"/>
  <c r="CG65" i="2"/>
  <c r="CH65" i="2" a="1"/>
  <c r="CH65" i="2"/>
  <c r="CI65" i="2"/>
  <c r="CJ65" i="2"/>
  <c r="CK65" i="2"/>
  <c r="CL65" i="2" a="1"/>
  <c r="CL65" i="2"/>
  <c r="CM65" i="2"/>
  <c r="CN65" i="2"/>
  <c r="CO65" i="2"/>
  <c r="CP65" i="2" a="1"/>
  <c r="CP65" i="2"/>
  <c r="CQ65" i="2"/>
  <c r="CR65" i="2"/>
  <c r="CS65" i="2"/>
  <c r="CU65" i="2"/>
  <c r="CV65" i="2"/>
  <c r="CY65" i="2"/>
  <c r="CZ65" i="2"/>
  <c r="DC65" i="2"/>
  <c r="DD65" i="2"/>
  <c r="CA66" i="2"/>
  <c r="CB66" i="2"/>
  <c r="CD66" i="2" a="1"/>
  <c r="CD66" i="2"/>
  <c r="CE66" i="2"/>
  <c r="CF66" i="2"/>
  <c r="CG66" i="2"/>
  <c r="CH66" i="2" a="1"/>
  <c r="CH66" i="2"/>
  <c r="CI66" i="2"/>
  <c r="CJ66" i="2"/>
  <c r="CK66" i="2"/>
  <c r="CL66" i="2" a="1"/>
  <c r="CL66" i="2"/>
  <c r="CM66" i="2"/>
  <c r="CN66" i="2"/>
  <c r="CO66" i="2"/>
  <c r="CP66" i="2" a="1"/>
  <c r="CP66" i="2"/>
  <c r="CQ66" i="2"/>
  <c r="CR66" i="2"/>
  <c r="CS66" i="2"/>
  <c r="CU66" i="2"/>
  <c r="CV66" i="2"/>
  <c r="CY66" i="2"/>
  <c r="CZ66" i="2"/>
  <c r="DC66" i="2"/>
  <c r="DD66" i="2"/>
  <c r="CA67" i="2"/>
  <c r="CB67" i="2"/>
  <c r="CD67" i="2" a="1"/>
  <c r="CD67" i="2"/>
  <c r="CE67" i="2"/>
  <c r="CF67" i="2"/>
  <c r="CG67" i="2"/>
  <c r="CH67" i="2" a="1"/>
  <c r="CH67" i="2"/>
  <c r="CI67" i="2"/>
  <c r="CJ67" i="2"/>
  <c r="CK67" i="2"/>
  <c r="CL67" i="2" a="1"/>
  <c r="CL67" i="2"/>
  <c r="CM67" i="2"/>
  <c r="CN67" i="2"/>
  <c r="CO67" i="2"/>
  <c r="CP67" i="2" a="1"/>
  <c r="CP67" i="2"/>
  <c r="CQ67" i="2"/>
  <c r="CR67" i="2"/>
  <c r="CS67" i="2"/>
  <c r="CU67" i="2"/>
  <c r="CV67" i="2"/>
  <c r="CY67" i="2"/>
  <c r="CZ67" i="2"/>
  <c r="DC67" i="2"/>
  <c r="DD67" i="2"/>
  <c r="CA68" i="2"/>
  <c r="CB68" i="2"/>
  <c r="CD68" i="2" a="1"/>
  <c r="CD68" i="2"/>
  <c r="CE68" i="2"/>
  <c r="CF68" i="2"/>
  <c r="CG68" i="2"/>
  <c r="CH68" i="2" a="1"/>
  <c r="CH68" i="2"/>
  <c r="CI68" i="2"/>
  <c r="CJ68" i="2"/>
  <c r="CK68" i="2"/>
  <c r="CL68" i="2" a="1"/>
  <c r="CL68" i="2"/>
  <c r="CM68" i="2"/>
  <c r="CN68" i="2"/>
  <c r="CO68" i="2"/>
  <c r="CP68" i="2" a="1"/>
  <c r="CP68" i="2"/>
  <c r="CQ68" i="2"/>
  <c r="CR68" i="2"/>
  <c r="CS68" i="2"/>
  <c r="CU68" i="2"/>
  <c r="CV68" i="2"/>
  <c r="CY68" i="2"/>
  <c r="CZ68" i="2"/>
  <c r="DC68" i="2"/>
  <c r="DD68" i="2"/>
  <c r="CA69" i="2"/>
  <c r="CB69" i="2"/>
  <c r="CD69" i="2" a="1"/>
  <c r="CD69" i="2"/>
  <c r="CE69" i="2"/>
  <c r="CF69" i="2"/>
  <c r="CG69" i="2"/>
  <c r="CH69" i="2" a="1"/>
  <c r="CH69" i="2"/>
  <c r="CI69" i="2"/>
  <c r="CJ69" i="2"/>
  <c r="CK69" i="2"/>
  <c r="CL69" i="2" a="1"/>
  <c r="CL69" i="2"/>
  <c r="CM69" i="2"/>
  <c r="CN69" i="2"/>
  <c r="CO69" i="2"/>
  <c r="CP69" i="2" a="1"/>
  <c r="CP69" i="2"/>
  <c r="CQ69" i="2"/>
  <c r="CR69" i="2"/>
  <c r="CS69" i="2"/>
  <c r="CU69" i="2"/>
  <c r="CV69" i="2"/>
  <c r="CY69" i="2"/>
  <c r="CZ69" i="2"/>
  <c r="DC69" i="2"/>
  <c r="DD69" i="2"/>
  <c r="CA70" i="2"/>
  <c r="CB70" i="2"/>
  <c r="CD70" i="2" a="1"/>
  <c r="CD70" i="2"/>
  <c r="CE70" i="2"/>
  <c r="CF70" i="2"/>
  <c r="CG70" i="2"/>
  <c r="CH70" i="2" a="1"/>
  <c r="CH70" i="2"/>
  <c r="CI70" i="2"/>
  <c r="CJ70" i="2"/>
  <c r="CK70" i="2"/>
  <c r="CL70" i="2" a="1"/>
  <c r="CL70" i="2"/>
  <c r="CM70" i="2"/>
  <c r="CN70" i="2"/>
  <c r="CO70" i="2"/>
  <c r="CP70" i="2" a="1"/>
  <c r="CP70" i="2"/>
  <c r="CQ70" i="2"/>
  <c r="CR70" i="2"/>
  <c r="CS70" i="2"/>
  <c r="CU70" i="2"/>
  <c r="CV70" i="2"/>
  <c r="CY70" i="2"/>
  <c r="CZ70" i="2"/>
  <c r="DC70" i="2"/>
  <c r="DD70" i="2"/>
  <c r="CA71" i="2"/>
  <c r="CB71" i="2"/>
  <c r="CD71" i="2" a="1"/>
  <c r="CD71" i="2"/>
  <c r="CE71" i="2"/>
  <c r="CF71" i="2"/>
  <c r="CG71" i="2"/>
  <c r="CH71" i="2" a="1"/>
  <c r="CH71" i="2"/>
  <c r="CI71" i="2"/>
  <c r="CJ71" i="2"/>
  <c r="CK71" i="2"/>
  <c r="CL71" i="2" a="1"/>
  <c r="CL71" i="2"/>
  <c r="CM71" i="2"/>
  <c r="CN71" i="2"/>
  <c r="CO71" i="2"/>
  <c r="CP71" i="2" a="1"/>
  <c r="CP71" i="2"/>
  <c r="CQ71" i="2"/>
  <c r="CR71" i="2"/>
  <c r="CS71" i="2"/>
  <c r="CU71" i="2"/>
  <c r="CV71" i="2"/>
  <c r="CY71" i="2"/>
  <c r="CZ71" i="2"/>
  <c r="DC71" i="2"/>
  <c r="DD71" i="2"/>
  <c r="CA72" i="2"/>
  <c r="CB72" i="2"/>
  <c r="CD72" i="2" a="1"/>
  <c r="CD72" i="2"/>
  <c r="CE72" i="2"/>
  <c r="CF72" i="2"/>
  <c r="CG72" i="2"/>
  <c r="CH72" i="2" a="1"/>
  <c r="CH72" i="2"/>
  <c r="CI72" i="2"/>
  <c r="CJ72" i="2"/>
  <c r="CK72" i="2"/>
  <c r="CL72" i="2" a="1"/>
  <c r="CL72" i="2"/>
  <c r="CM72" i="2"/>
  <c r="CN72" i="2"/>
  <c r="CO72" i="2"/>
  <c r="CP72" i="2" a="1"/>
  <c r="CP72" i="2"/>
  <c r="CQ72" i="2"/>
  <c r="CR72" i="2"/>
  <c r="CS72" i="2"/>
  <c r="CU72" i="2"/>
  <c r="CV72" i="2"/>
  <c r="CY72" i="2"/>
  <c r="CZ72" i="2"/>
  <c r="DC72" i="2"/>
  <c r="DD72" i="2"/>
  <c r="CB73" i="2"/>
  <c r="CD73" i="2" a="1"/>
  <c r="CD73" i="2"/>
  <c r="CE73" i="2"/>
  <c r="CF73" i="2"/>
  <c r="CG73" i="2"/>
  <c r="CH73" i="2" a="1"/>
  <c r="CH73" i="2"/>
  <c r="CI73" i="2"/>
  <c r="CJ73" i="2"/>
  <c r="CK73" i="2"/>
  <c r="CL73" i="2" a="1"/>
  <c r="CL73" i="2"/>
  <c r="CM73" i="2"/>
  <c r="CN73" i="2"/>
  <c r="CO73" i="2"/>
  <c r="CP73" i="2" a="1"/>
  <c r="CP73" i="2"/>
  <c r="CQ73" i="2"/>
  <c r="CR73" i="2"/>
  <c r="CS73" i="2"/>
  <c r="CU73" i="2"/>
  <c r="CV73" i="2"/>
  <c r="CY73" i="2"/>
  <c r="CZ73" i="2"/>
  <c r="DC73" i="2"/>
  <c r="DD73" i="2"/>
  <c r="BZ74" i="2"/>
  <c r="CA74" i="2"/>
  <c r="CB74" i="2"/>
  <c r="CC74" i="2"/>
  <c r="CD74" i="2" a="1"/>
  <c r="CD74" i="2"/>
  <c r="CE74" i="2"/>
  <c r="CF74" i="2"/>
  <c r="CG74" i="2"/>
  <c r="CH74" i="2" a="1"/>
  <c r="CH74" i="2"/>
  <c r="CI74" i="2"/>
  <c r="CJ74" i="2"/>
  <c r="CK74" i="2"/>
  <c r="CL74" i="2" a="1"/>
  <c r="CL74" i="2"/>
  <c r="CM74" i="2"/>
  <c r="CN74" i="2"/>
  <c r="CO74" i="2"/>
  <c r="CP74" i="2" a="1"/>
  <c r="CP74" i="2"/>
  <c r="CQ74" i="2"/>
  <c r="CR74" i="2"/>
  <c r="CS74" i="2"/>
  <c r="CU74" i="2"/>
  <c r="CV74" i="2"/>
  <c r="CY74" i="2"/>
  <c r="CZ74" i="2"/>
  <c r="DC74" i="2"/>
  <c r="DD74" i="2"/>
  <c r="BZ75" i="2"/>
  <c r="CA75" i="2"/>
  <c r="CB75" i="2"/>
  <c r="CC75" i="2"/>
  <c r="CD75" i="2" a="1"/>
  <c r="CD75" i="2"/>
  <c r="CE75" i="2"/>
  <c r="CF75" i="2"/>
  <c r="CG75" i="2"/>
  <c r="CH75" i="2" a="1"/>
  <c r="CH75" i="2"/>
  <c r="CI75" i="2"/>
  <c r="CJ75" i="2"/>
  <c r="CK75" i="2"/>
  <c r="CL75" i="2" a="1"/>
  <c r="CL75" i="2"/>
  <c r="CM75" i="2"/>
  <c r="CN75" i="2"/>
  <c r="CO75" i="2"/>
  <c r="CP75" i="2" a="1"/>
  <c r="CP75" i="2"/>
  <c r="CQ75" i="2"/>
  <c r="CR75" i="2"/>
  <c r="CS75" i="2"/>
  <c r="CU75" i="2"/>
  <c r="CV75" i="2"/>
  <c r="CY75" i="2"/>
  <c r="CZ75" i="2"/>
  <c r="DC75" i="2"/>
  <c r="DD75" i="2"/>
  <c r="BZ76" i="2"/>
  <c r="CA76" i="2"/>
  <c r="CB76" i="2"/>
  <c r="CC76" i="2"/>
  <c r="CD76" i="2" a="1"/>
  <c r="CE76" i="2"/>
  <c r="CF76" i="2"/>
  <c r="CD76" i="2"/>
  <c r="CG76" i="2"/>
  <c r="CH76" i="2" a="1"/>
  <c r="CI76" i="2"/>
  <c r="CJ76" i="2"/>
  <c r="CH76" i="2"/>
  <c r="CK76" i="2"/>
  <c r="CL76" i="2" a="1"/>
  <c r="CM76" i="2"/>
  <c r="CN76" i="2"/>
  <c r="CL76" i="2"/>
  <c r="CO76" i="2"/>
  <c r="CP76" i="2" a="1"/>
  <c r="CQ76" i="2"/>
  <c r="CR76" i="2"/>
  <c r="CP76" i="2"/>
  <c r="CS76" i="2"/>
  <c r="CU76" i="2"/>
  <c r="CV76" i="2"/>
  <c r="CY76" i="2"/>
  <c r="CZ76" i="2"/>
  <c r="DC76" i="2"/>
  <c r="DD76" i="2"/>
  <c r="BZ77" i="2"/>
  <c r="CA77" i="2"/>
  <c r="CB77" i="2"/>
  <c r="CC77" i="2"/>
  <c r="CD77" i="2" a="1"/>
  <c r="CE77" i="2"/>
  <c r="CF77" i="2"/>
  <c r="CD77" i="2"/>
  <c r="CG77" i="2"/>
  <c r="CH77" i="2" a="1"/>
  <c r="CI77" i="2"/>
  <c r="CJ77" i="2"/>
  <c r="CH77" i="2"/>
  <c r="CK77" i="2"/>
  <c r="CL77" i="2" a="1"/>
  <c r="CM77" i="2"/>
  <c r="CN77" i="2"/>
  <c r="CL77" i="2"/>
  <c r="CO77" i="2"/>
  <c r="CP77" i="2" a="1"/>
  <c r="CQ77" i="2"/>
  <c r="CR77" i="2"/>
  <c r="CP77" i="2"/>
  <c r="CS77" i="2"/>
  <c r="CU77" i="2"/>
  <c r="CV77" i="2"/>
  <c r="CY77" i="2"/>
  <c r="CZ77" i="2"/>
  <c r="DC77" i="2"/>
  <c r="DD77" i="2"/>
  <c r="BZ78" i="2"/>
  <c r="CA78" i="2"/>
  <c r="CB78" i="2"/>
  <c r="CC78" i="2"/>
  <c r="CD78" i="2" a="1"/>
  <c r="CE78" i="2"/>
  <c r="CF78" i="2"/>
  <c r="CD78" i="2"/>
  <c r="CG78" i="2"/>
  <c r="CH78" i="2" a="1"/>
  <c r="CI78" i="2"/>
  <c r="CJ78" i="2"/>
  <c r="CH78" i="2"/>
  <c r="CK78" i="2"/>
  <c r="CL78" i="2" a="1"/>
  <c r="CM78" i="2"/>
  <c r="CN78" i="2"/>
  <c r="CL78" i="2"/>
  <c r="CO78" i="2"/>
  <c r="CP78" i="2" a="1"/>
  <c r="CQ78" i="2"/>
  <c r="CR78" i="2"/>
  <c r="CP78" i="2"/>
  <c r="CS78" i="2"/>
  <c r="CU78" i="2"/>
  <c r="CV78" i="2"/>
  <c r="CY78" i="2"/>
  <c r="CZ78" i="2"/>
  <c r="DC78" i="2"/>
  <c r="DD78" i="2"/>
  <c r="BZ79" i="2"/>
  <c r="CA79" i="2"/>
  <c r="CB79" i="2"/>
  <c r="CC79" i="2"/>
  <c r="CD79" i="2" a="1"/>
  <c r="CE79" i="2"/>
  <c r="CF79" i="2"/>
  <c r="CD79" i="2"/>
  <c r="CG79" i="2"/>
  <c r="CH79" i="2" a="1"/>
  <c r="CI79" i="2"/>
  <c r="CJ79" i="2"/>
  <c r="CH79" i="2"/>
  <c r="CK79" i="2"/>
  <c r="CL79" i="2" a="1"/>
  <c r="CM79" i="2"/>
  <c r="CN79" i="2"/>
  <c r="CL79" i="2"/>
  <c r="CO79" i="2"/>
  <c r="CP79" i="2" a="1"/>
  <c r="CQ79" i="2"/>
  <c r="CR79" i="2"/>
  <c r="CP79" i="2"/>
  <c r="CS79" i="2"/>
  <c r="CU79" i="2"/>
  <c r="CV79" i="2"/>
  <c r="CY79" i="2"/>
  <c r="CZ79" i="2"/>
  <c r="DC79" i="2"/>
  <c r="DD79" i="2"/>
  <c r="BZ80" i="2"/>
  <c r="CA80" i="2"/>
  <c r="CB80" i="2"/>
  <c r="CC80" i="2"/>
  <c r="CD80" i="2" a="1"/>
  <c r="CE80" i="2"/>
  <c r="CF80" i="2"/>
  <c r="CD80" i="2"/>
  <c r="CG80" i="2"/>
  <c r="CH80" i="2" a="1"/>
  <c r="CI80" i="2"/>
  <c r="CJ80" i="2"/>
  <c r="CH80" i="2"/>
  <c r="CK80" i="2"/>
  <c r="CL80" i="2" a="1"/>
  <c r="CM80" i="2"/>
  <c r="CN80" i="2"/>
  <c r="CL80" i="2"/>
  <c r="CO80" i="2"/>
  <c r="CP80" i="2" a="1"/>
  <c r="CQ80" i="2"/>
  <c r="CR80" i="2"/>
  <c r="CP80" i="2"/>
  <c r="CS80" i="2"/>
  <c r="CU80" i="2"/>
  <c r="CV80" i="2"/>
  <c r="CY80" i="2"/>
  <c r="CZ80" i="2"/>
  <c r="DC80" i="2"/>
  <c r="DD80" i="2"/>
  <c r="BZ81" i="2"/>
  <c r="CA81" i="2"/>
  <c r="CB81" i="2"/>
  <c r="CC81" i="2"/>
  <c r="CD81" i="2" a="1"/>
  <c r="CE81" i="2"/>
  <c r="CF81" i="2"/>
  <c r="CD81" i="2"/>
  <c r="CG81" i="2"/>
  <c r="CH81" i="2" a="1"/>
  <c r="CI81" i="2"/>
  <c r="CJ81" i="2"/>
  <c r="CH81" i="2"/>
  <c r="CK81" i="2"/>
  <c r="CL81" i="2" a="1"/>
  <c r="CM81" i="2"/>
  <c r="CN81" i="2"/>
  <c r="CL81" i="2"/>
  <c r="CO81" i="2"/>
  <c r="CP81" i="2" a="1"/>
  <c r="CQ81" i="2"/>
  <c r="CR81" i="2"/>
  <c r="CP81" i="2"/>
  <c r="CS81" i="2"/>
  <c r="CU81" i="2"/>
  <c r="CV81" i="2"/>
  <c r="CY81" i="2"/>
  <c r="CZ81" i="2"/>
  <c r="DC81" i="2"/>
  <c r="DD81" i="2"/>
  <c r="BZ82" i="2"/>
  <c r="CA82" i="2"/>
  <c r="CB82" i="2"/>
  <c r="CC82" i="2"/>
  <c r="CD82" i="2" a="1"/>
  <c r="CE82" i="2"/>
  <c r="CF82" i="2"/>
  <c r="CD82" i="2"/>
  <c r="CG82" i="2"/>
  <c r="CH82" i="2" a="1"/>
  <c r="CI82" i="2"/>
  <c r="CJ82" i="2"/>
  <c r="CH82" i="2"/>
  <c r="CK82" i="2"/>
  <c r="CL82" i="2" a="1"/>
  <c r="CM82" i="2"/>
  <c r="CN82" i="2"/>
  <c r="CL82" i="2"/>
  <c r="CO82" i="2"/>
  <c r="CP82" i="2" a="1"/>
  <c r="CQ82" i="2"/>
  <c r="CR82" i="2"/>
  <c r="CP82" i="2"/>
  <c r="CS82" i="2"/>
  <c r="CU82" i="2"/>
  <c r="CV82" i="2"/>
  <c r="CY82" i="2"/>
  <c r="CZ82" i="2"/>
  <c r="DC82" i="2"/>
  <c r="DD82" i="2"/>
  <c r="BZ83" i="2"/>
  <c r="CA83" i="2"/>
  <c r="CB83" i="2"/>
  <c r="CC83" i="2"/>
  <c r="CD83" i="2" a="1"/>
  <c r="CE83" i="2"/>
  <c r="CF83" i="2"/>
  <c r="CD83" i="2"/>
  <c r="CG83" i="2"/>
  <c r="CH83" i="2" a="1"/>
  <c r="CI83" i="2"/>
  <c r="CJ83" i="2"/>
  <c r="CH83" i="2"/>
  <c r="CK83" i="2"/>
  <c r="CL83" i="2" a="1"/>
  <c r="CM83" i="2"/>
  <c r="CN83" i="2"/>
  <c r="CL83" i="2"/>
  <c r="CO83" i="2"/>
  <c r="CP83" i="2" a="1"/>
  <c r="CQ83" i="2"/>
  <c r="CR83" i="2"/>
  <c r="CP83" i="2"/>
  <c r="CS83" i="2"/>
  <c r="CU83" i="2"/>
  <c r="CV83" i="2"/>
  <c r="CY83" i="2"/>
  <c r="CZ83" i="2"/>
  <c r="DC83" i="2"/>
  <c r="DD83" i="2"/>
  <c r="BZ84" i="2"/>
  <c r="CA84" i="2"/>
  <c r="CB84" i="2"/>
  <c r="CC84" i="2"/>
  <c r="CD84" i="2" a="1"/>
  <c r="CE84" i="2"/>
  <c r="CF84" i="2"/>
  <c r="CD84" i="2"/>
  <c r="CG84" i="2"/>
  <c r="CH84" i="2" a="1"/>
  <c r="CI84" i="2"/>
  <c r="CJ84" i="2"/>
  <c r="CH84" i="2"/>
  <c r="CK84" i="2"/>
  <c r="CL84" i="2" a="1"/>
  <c r="CM84" i="2"/>
  <c r="CN84" i="2"/>
  <c r="CL84" i="2"/>
  <c r="CO84" i="2"/>
  <c r="CP84" i="2" a="1"/>
  <c r="CQ84" i="2"/>
  <c r="CR84" i="2"/>
  <c r="CP84" i="2"/>
  <c r="CS84" i="2"/>
  <c r="CU84" i="2"/>
  <c r="CV84" i="2"/>
  <c r="CY84" i="2"/>
  <c r="CZ84" i="2"/>
  <c r="DC84" i="2"/>
  <c r="DD84" i="2"/>
  <c r="BZ85" i="2"/>
  <c r="CA85" i="2"/>
  <c r="CB85" i="2"/>
  <c r="CC85" i="2"/>
  <c r="CD85" i="2" a="1"/>
  <c r="CE85" i="2"/>
  <c r="CF85" i="2"/>
  <c r="CD85" i="2"/>
  <c r="CG85" i="2"/>
  <c r="CH85" i="2" a="1"/>
  <c r="CI85" i="2"/>
  <c r="CJ85" i="2"/>
  <c r="CH85" i="2"/>
  <c r="CK85" i="2"/>
  <c r="CL85" i="2" a="1"/>
  <c r="CM85" i="2"/>
  <c r="CN85" i="2"/>
  <c r="CL85" i="2"/>
  <c r="CO85" i="2"/>
  <c r="CP85" i="2" a="1"/>
  <c r="CQ85" i="2"/>
  <c r="CR85" i="2"/>
  <c r="CP85" i="2"/>
  <c r="CS85" i="2"/>
  <c r="CU85" i="2"/>
  <c r="CV85" i="2"/>
  <c r="CY85" i="2"/>
  <c r="CZ85" i="2"/>
  <c r="DC85" i="2"/>
  <c r="DD85" i="2"/>
  <c r="BZ86" i="2"/>
  <c r="CA86" i="2"/>
  <c r="CB86" i="2"/>
  <c r="CC86" i="2"/>
  <c r="CD86" i="2" a="1"/>
  <c r="CE86" i="2"/>
  <c r="CF86" i="2"/>
  <c r="CD86" i="2"/>
  <c r="CG86" i="2"/>
  <c r="CH86" i="2" a="1"/>
  <c r="CI86" i="2"/>
  <c r="CJ86" i="2"/>
  <c r="CH86" i="2"/>
  <c r="CK86" i="2"/>
  <c r="CL86" i="2" a="1"/>
  <c r="CM86" i="2"/>
  <c r="CN86" i="2"/>
  <c r="CL86" i="2"/>
  <c r="CO86" i="2"/>
  <c r="CP86" i="2" a="1"/>
  <c r="CQ86" i="2"/>
  <c r="CR86" i="2"/>
  <c r="CP86" i="2"/>
  <c r="CS86" i="2"/>
  <c r="CU86" i="2"/>
  <c r="CV86" i="2"/>
  <c r="CY86" i="2"/>
  <c r="CZ86" i="2"/>
  <c r="DC86" i="2"/>
  <c r="DD86" i="2"/>
  <c r="BZ87" i="2"/>
  <c r="CA87" i="2"/>
  <c r="CB87" i="2"/>
  <c r="CC87" i="2"/>
  <c r="CD87" i="2" a="1"/>
  <c r="CE87" i="2"/>
  <c r="CF87" i="2"/>
  <c r="CD87" i="2"/>
  <c r="CG87" i="2"/>
  <c r="CH87" i="2" a="1"/>
  <c r="CI87" i="2"/>
  <c r="CJ87" i="2"/>
  <c r="CH87" i="2"/>
  <c r="CK87" i="2"/>
  <c r="CL87" i="2" a="1"/>
  <c r="CM87" i="2"/>
  <c r="CN87" i="2"/>
  <c r="CL87" i="2"/>
  <c r="CO87" i="2"/>
  <c r="CP87" i="2" a="1"/>
  <c r="CQ87" i="2"/>
  <c r="CR87" i="2"/>
  <c r="CP87" i="2"/>
  <c r="CS87" i="2"/>
  <c r="CU87" i="2"/>
  <c r="CV87" i="2"/>
  <c r="CY87" i="2"/>
  <c r="CZ87" i="2"/>
  <c r="DC87" i="2"/>
  <c r="DD87" i="2"/>
  <c r="BZ88" i="2"/>
  <c r="CA88" i="2"/>
  <c r="CB88" i="2"/>
  <c r="CC88" i="2"/>
  <c r="CD88" i="2" a="1"/>
  <c r="CE88" i="2"/>
  <c r="CF88" i="2"/>
  <c r="CD88" i="2"/>
  <c r="CG88" i="2"/>
  <c r="CH88" i="2" a="1"/>
  <c r="CI88" i="2"/>
  <c r="CJ88" i="2"/>
  <c r="CH88" i="2"/>
  <c r="CK88" i="2"/>
  <c r="CL88" i="2" a="1"/>
  <c r="CM88" i="2"/>
  <c r="CN88" i="2"/>
  <c r="CL88" i="2"/>
  <c r="CO88" i="2"/>
  <c r="CP88" i="2" a="1"/>
  <c r="CQ88" i="2"/>
  <c r="CR88" i="2"/>
  <c r="CP88" i="2"/>
  <c r="CS88" i="2"/>
  <c r="CU88" i="2"/>
  <c r="CV88" i="2"/>
  <c r="CY88" i="2"/>
  <c r="CZ88" i="2"/>
  <c r="DC88" i="2"/>
  <c r="DD88" i="2"/>
  <c r="BZ89" i="2"/>
  <c r="CA89" i="2"/>
  <c r="CB89" i="2"/>
  <c r="CC89" i="2"/>
  <c r="CD89" i="2" a="1"/>
  <c r="CE89" i="2"/>
  <c r="CF89" i="2"/>
  <c r="CD89" i="2"/>
  <c r="CG89" i="2"/>
  <c r="CH89" i="2" a="1"/>
  <c r="CI89" i="2"/>
  <c r="CJ89" i="2"/>
  <c r="CH89" i="2"/>
  <c r="CK89" i="2"/>
  <c r="CL89" i="2" a="1"/>
  <c r="CM89" i="2"/>
  <c r="CN89" i="2"/>
  <c r="CL89" i="2"/>
  <c r="CO89" i="2"/>
  <c r="CP89" i="2" a="1"/>
  <c r="CQ89" i="2"/>
  <c r="CR89" i="2"/>
  <c r="CP89" i="2"/>
  <c r="CS89" i="2"/>
  <c r="CU89" i="2"/>
  <c r="CV89" i="2"/>
  <c r="CY89" i="2"/>
  <c r="CZ89" i="2"/>
  <c r="DC89" i="2"/>
  <c r="DD89" i="2"/>
  <c r="BZ90" i="2"/>
  <c r="CA90" i="2"/>
  <c r="CB90" i="2"/>
  <c r="CC90" i="2"/>
  <c r="CD90" i="2" a="1"/>
  <c r="CE90" i="2"/>
  <c r="CF90" i="2"/>
  <c r="CD90" i="2"/>
  <c r="CG90" i="2"/>
  <c r="CH90" i="2" a="1"/>
  <c r="CI90" i="2"/>
  <c r="CJ90" i="2"/>
  <c r="CH90" i="2"/>
  <c r="CK90" i="2"/>
  <c r="CL90" i="2" a="1"/>
  <c r="CM90" i="2"/>
  <c r="CN90" i="2"/>
  <c r="CL90" i="2"/>
  <c r="CO90" i="2"/>
  <c r="CP90" i="2" a="1"/>
  <c r="CQ90" i="2"/>
  <c r="CR90" i="2"/>
  <c r="CP90" i="2"/>
  <c r="CS90" i="2"/>
  <c r="CU90" i="2"/>
  <c r="CV90" i="2"/>
  <c r="CY90" i="2"/>
  <c r="CZ90" i="2"/>
  <c r="DC90" i="2"/>
  <c r="DD90" i="2"/>
  <c r="BZ91" i="2"/>
  <c r="CA91" i="2"/>
  <c r="CB91" i="2"/>
  <c r="CC91" i="2"/>
  <c r="CD91" i="2" a="1"/>
  <c r="CE91" i="2"/>
  <c r="CF91" i="2"/>
  <c r="CD91" i="2"/>
  <c r="CG91" i="2"/>
  <c r="CH91" i="2" a="1"/>
  <c r="CI91" i="2"/>
  <c r="CJ91" i="2"/>
  <c r="CH91" i="2"/>
  <c r="CK91" i="2"/>
  <c r="CL91" i="2" a="1"/>
  <c r="CM91" i="2"/>
  <c r="CN91" i="2"/>
  <c r="CL91" i="2"/>
  <c r="CO91" i="2"/>
  <c r="CP91" i="2" a="1"/>
  <c r="CQ91" i="2"/>
  <c r="CR91" i="2"/>
  <c r="CP91" i="2"/>
  <c r="CS91" i="2"/>
  <c r="CU91" i="2"/>
  <c r="CV91" i="2"/>
  <c r="CY91" i="2"/>
  <c r="CZ91" i="2"/>
  <c r="DC91" i="2"/>
  <c r="DD91" i="2"/>
  <c r="BZ92" i="2"/>
  <c r="CA92" i="2"/>
  <c r="CB92" i="2"/>
  <c r="CC92" i="2"/>
  <c r="CD92" i="2" a="1"/>
  <c r="CE92" i="2"/>
  <c r="CF92" i="2"/>
  <c r="CD92" i="2"/>
  <c r="CG92" i="2"/>
  <c r="CH92" i="2" a="1"/>
  <c r="CI92" i="2"/>
  <c r="CJ92" i="2"/>
  <c r="CH92" i="2"/>
  <c r="CK92" i="2"/>
  <c r="CL92" i="2" a="1"/>
  <c r="CM92" i="2"/>
  <c r="CN92" i="2"/>
  <c r="CL92" i="2"/>
  <c r="CO92" i="2"/>
  <c r="CP92" i="2" a="1"/>
  <c r="CQ92" i="2"/>
  <c r="CR92" i="2"/>
  <c r="CP92" i="2"/>
  <c r="CS92" i="2"/>
  <c r="CU92" i="2"/>
  <c r="CV92" i="2"/>
  <c r="CY92" i="2"/>
  <c r="CZ92" i="2"/>
  <c r="DC92" i="2"/>
  <c r="DD92" i="2"/>
  <c r="BZ93" i="2"/>
  <c r="CA93" i="2"/>
  <c r="CB93" i="2"/>
  <c r="CC93" i="2"/>
  <c r="CD93" i="2" a="1"/>
  <c r="CE93" i="2"/>
  <c r="CF93" i="2"/>
  <c r="CD93" i="2"/>
  <c r="CG93" i="2"/>
  <c r="CH93" i="2" a="1"/>
  <c r="CI93" i="2"/>
  <c r="CJ93" i="2"/>
  <c r="CH93" i="2"/>
  <c r="CK93" i="2"/>
  <c r="CL93" i="2" a="1"/>
  <c r="CM93" i="2"/>
  <c r="CN93" i="2"/>
  <c r="CL93" i="2"/>
  <c r="CO93" i="2"/>
  <c r="CP93" i="2" a="1"/>
  <c r="CQ93" i="2"/>
  <c r="CR93" i="2"/>
  <c r="CP93" i="2"/>
  <c r="CS93" i="2"/>
  <c r="CU93" i="2"/>
  <c r="CV93" i="2"/>
  <c r="CY93" i="2"/>
  <c r="CZ93" i="2"/>
  <c r="DC93" i="2"/>
  <c r="DD93" i="2"/>
  <c r="BZ94" i="2"/>
  <c r="CA94" i="2"/>
  <c r="CB94" i="2"/>
  <c r="CC94" i="2"/>
  <c r="CD94" i="2" a="1"/>
  <c r="CE94" i="2"/>
  <c r="CF94" i="2"/>
  <c r="CD94" i="2"/>
  <c r="CG94" i="2"/>
  <c r="CH94" i="2" a="1"/>
  <c r="CI94" i="2"/>
  <c r="CJ94" i="2"/>
  <c r="CH94" i="2"/>
  <c r="CK94" i="2"/>
  <c r="CL94" i="2" a="1"/>
  <c r="CM94" i="2"/>
  <c r="CN94" i="2"/>
  <c r="CL94" i="2"/>
  <c r="CO94" i="2"/>
  <c r="CP94" i="2" a="1"/>
  <c r="CQ94" i="2"/>
  <c r="CR94" i="2"/>
  <c r="CP94" i="2"/>
  <c r="CS94" i="2"/>
  <c r="CU94" i="2"/>
  <c r="CV94" i="2"/>
  <c r="CY94" i="2"/>
  <c r="CZ94" i="2"/>
  <c r="DC94" i="2"/>
  <c r="DD94" i="2"/>
  <c r="BZ95" i="2"/>
  <c r="CA95" i="2"/>
  <c r="CB95" i="2"/>
  <c r="CC95" i="2"/>
  <c r="CD95" i="2" a="1"/>
  <c r="CE95" i="2"/>
  <c r="CF95" i="2"/>
  <c r="CD95" i="2"/>
  <c r="CG95" i="2"/>
  <c r="CH95" i="2" a="1"/>
  <c r="CI95" i="2"/>
  <c r="CJ95" i="2"/>
  <c r="CH95" i="2"/>
  <c r="CK95" i="2"/>
  <c r="CL95" i="2" a="1"/>
  <c r="CM95" i="2"/>
  <c r="CN95" i="2"/>
  <c r="CL95" i="2"/>
  <c r="CO95" i="2"/>
  <c r="CP95" i="2" a="1"/>
  <c r="CQ95" i="2"/>
  <c r="CR95" i="2"/>
  <c r="CP95" i="2"/>
  <c r="CS95" i="2"/>
  <c r="CU95" i="2"/>
  <c r="CV95" i="2"/>
  <c r="CY95" i="2"/>
  <c r="CZ95" i="2"/>
  <c r="DC95" i="2"/>
  <c r="DD95" i="2"/>
  <c r="BZ96" i="2"/>
  <c r="CA96" i="2"/>
  <c r="CB96" i="2"/>
  <c r="CC96" i="2"/>
  <c r="CD96" i="2" a="1"/>
  <c r="CE96" i="2"/>
  <c r="CF96" i="2"/>
  <c r="CD96" i="2"/>
  <c r="CG96" i="2"/>
  <c r="CH96" i="2" a="1"/>
  <c r="CI96" i="2"/>
  <c r="CJ96" i="2"/>
  <c r="CH96" i="2"/>
  <c r="CK96" i="2"/>
  <c r="CL96" i="2" a="1"/>
  <c r="CM96" i="2"/>
  <c r="CN96" i="2"/>
  <c r="CL96" i="2"/>
  <c r="CO96" i="2"/>
  <c r="CP96" i="2" a="1"/>
  <c r="CQ96" i="2"/>
  <c r="CR96" i="2"/>
  <c r="CP96" i="2"/>
  <c r="CS96" i="2"/>
  <c r="CU96" i="2"/>
  <c r="CV96" i="2"/>
  <c r="CY96" i="2"/>
  <c r="CZ96" i="2"/>
  <c r="DC96" i="2"/>
  <c r="DD96" i="2"/>
  <c r="BZ97" i="2"/>
  <c r="CA97" i="2"/>
  <c r="CB97" i="2"/>
  <c r="CC97" i="2"/>
  <c r="CD97" i="2" a="1"/>
  <c r="CE97" i="2"/>
  <c r="CF97" i="2"/>
  <c r="CD97" i="2"/>
  <c r="CG97" i="2"/>
  <c r="CH97" i="2" a="1"/>
  <c r="CI97" i="2"/>
  <c r="CJ97" i="2"/>
  <c r="CH97" i="2"/>
  <c r="CK97" i="2"/>
  <c r="CL97" i="2" a="1"/>
  <c r="CM97" i="2"/>
  <c r="CN97" i="2"/>
  <c r="CL97" i="2"/>
  <c r="CO97" i="2"/>
  <c r="CP97" i="2" a="1"/>
  <c r="CQ97" i="2"/>
  <c r="CR97" i="2"/>
  <c r="CP97" i="2"/>
  <c r="CS97" i="2"/>
  <c r="CU97" i="2"/>
  <c r="CV97" i="2"/>
  <c r="CY97" i="2"/>
  <c r="CZ97" i="2"/>
  <c r="DC97" i="2"/>
  <c r="DD97" i="2"/>
  <c r="BZ98" i="2"/>
  <c r="CA98" i="2"/>
  <c r="CB98" i="2"/>
  <c r="CC98" i="2"/>
  <c r="CD98" i="2" a="1"/>
  <c r="CE98" i="2"/>
  <c r="CF98" i="2"/>
  <c r="CD98" i="2"/>
  <c r="CG98" i="2"/>
  <c r="CH98" i="2" a="1"/>
  <c r="CI98" i="2"/>
  <c r="CJ98" i="2"/>
  <c r="CH98" i="2"/>
  <c r="CK98" i="2"/>
  <c r="CL98" i="2" a="1"/>
  <c r="CM98" i="2"/>
  <c r="CN98" i="2"/>
  <c r="CL98" i="2"/>
  <c r="CO98" i="2"/>
  <c r="CP98" i="2" a="1"/>
  <c r="CQ98" i="2"/>
  <c r="CR98" i="2"/>
  <c r="CP98" i="2"/>
  <c r="CS98" i="2"/>
  <c r="CU98" i="2"/>
  <c r="CV98" i="2"/>
  <c r="CY98" i="2"/>
  <c r="CZ98" i="2"/>
  <c r="DC98" i="2"/>
  <c r="DD98" i="2"/>
  <c r="BZ99" i="2"/>
  <c r="CA99" i="2"/>
  <c r="CB99" i="2"/>
  <c r="CC99" i="2"/>
  <c r="CD99" i="2" a="1"/>
  <c r="CE99" i="2"/>
  <c r="CF99" i="2"/>
  <c r="CD99" i="2"/>
  <c r="CG99" i="2"/>
  <c r="CH99" i="2" a="1"/>
  <c r="CI99" i="2"/>
  <c r="CJ99" i="2"/>
  <c r="CH99" i="2"/>
  <c r="CK99" i="2"/>
  <c r="CL99" i="2" a="1"/>
  <c r="CM99" i="2"/>
  <c r="CN99" i="2"/>
  <c r="CL99" i="2"/>
  <c r="CO99" i="2"/>
  <c r="CP99" i="2" a="1"/>
  <c r="CQ99" i="2"/>
  <c r="CR99" i="2"/>
  <c r="CP99" i="2"/>
  <c r="CS99" i="2"/>
  <c r="CU99" i="2"/>
  <c r="CV99" i="2"/>
  <c r="CY99" i="2"/>
  <c r="CZ99" i="2"/>
  <c r="DC99" i="2"/>
  <c r="DD99" i="2"/>
  <c r="BZ100" i="2"/>
  <c r="CA100" i="2"/>
  <c r="CB100" i="2"/>
  <c r="CC100" i="2"/>
  <c r="CD100" i="2" a="1"/>
  <c r="CE100" i="2"/>
  <c r="CF100" i="2"/>
  <c r="CD100" i="2"/>
  <c r="CG100" i="2"/>
  <c r="CH100" i="2" a="1"/>
  <c r="CI100" i="2"/>
  <c r="CJ100" i="2"/>
  <c r="CH100" i="2"/>
  <c r="CK100" i="2"/>
  <c r="CL100" i="2" a="1"/>
  <c r="CM100" i="2"/>
  <c r="CN100" i="2"/>
  <c r="CL100" i="2"/>
  <c r="CO100" i="2"/>
  <c r="CP100" i="2" a="1"/>
  <c r="CQ100" i="2"/>
  <c r="CR100" i="2"/>
  <c r="CP100" i="2"/>
  <c r="CS100" i="2"/>
  <c r="CU100" i="2"/>
  <c r="CV100" i="2"/>
  <c r="CY100" i="2"/>
  <c r="CZ100" i="2"/>
  <c r="DC100" i="2"/>
  <c r="DD100" i="2"/>
  <c r="BX64" i="2"/>
  <c r="BX71" i="2"/>
  <c r="BX56" i="2"/>
  <c r="CC73" i="2"/>
  <c r="CC72" i="2"/>
  <c r="CC71" i="2"/>
  <c r="CC70" i="2"/>
  <c r="CC69" i="2"/>
  <c r="CC68" i="2"/>
  <c r="CC67" i="2"/>
  <c r="CC66" i="2"/>
  <c r="CC65" i="2"/>
  <c r="CC64" i="2"/>
  <c r="CC63" i="2"/>
  <c r="CC62" i="2"/>
  <c r="CC61" i="2"/>
  <c r="CC60" i="2"/>
  <c r="CC59" i="2"/>
  <c r="CC58" i="2"/>
  <c r="CC57" i="2"/>
  <c r="CC56" i="2"/>
  <c r="CC55" i="2"/>
  <c r="CC54" i="2"/>
  <c r="CC53" i="2"/>
  <c r="CC52" i="2"/>
  <c r="CC51" i="2"/>
  <c r="CC50" i="2"/>
  <c r="CC49" i="2"/>
  <c r="CC48" i="2"/>
  <c r="CC47" i="2"/>
  <c r="CC46" i="2"/>
  <c r="CC45" i="2"/>
  <c r="CC44" i="2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68" i="2"/>
  <c r="BX72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49" i="2"/>
  <c r="BX63" i="2"/>
  <c r="BX55" i="2"/>
  <c r="BX70" i="2"/>
  <c r="BX62" i="2"/>
  <c r="BX54" i="2"/>
  <c r="BX69" i="2"/>
  <c r="BX61" i="2"/>
  <c r="BX53" i="2"/>
  <c r="BX60" i="2"/>
  <c r="BX52" i="2"/>
  <c r="BX67" i="2"/>
  <c r="BX59" i="2"/>
  <c r="BX51" i="2"/>
  <c r="BX66" i="2"/>
  <c r="BX58" i="2"/>
  <c r="BX50" i="2"/>
  <c r="BX73" i="2"/>
  <c r="BX65" i="2"/>
  <c r="BX5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70" i="2"/>
  <c r="A71" i="2"/>
  <c r="A72" i="2"/>
  <c r="A73" i="2"/>
  <c r="A76" i="2"/>
  <c r="A77" i="2"/>
  <c r="A78" i="2"/>
  <c r="A79" i="2"/>
  <c r="A80" i="2"/>
  <c r="A81" i="2"/>
  <c r="A82" i="2"/>
  <c r="X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V71" i="14"/>
  <c r="V72" i="14"/>
  <c r="V73" i="14"/>
  <c r="B4" i="2"/>
  <c r="B5" i="2"/>
  <c r="B6" i="2"/>
  <c r="B7" i="2"/>
  <c r="B8" i="2"/>
  <c r="B9" i="2"/>
  <c r="H4" i="2"/>
  <c r="H5" i="2"/>
  <c r="K92" i="2"/>
  <c r="N76" i="2"/>
  <c r="N85" i="2"/>
  <c r="Q4" i="2"/>
  <c r="Q5" i="2"/>
  <c r="Q6" i="2"/>
  <c r="Q7" i="2"/>
  <c r="Q100" i="2"/>
  <c r="T76" i="2"/>
  <c r="T84" i="2"/>
  <c r="T93" i="2"/>
  <c r="T94" i="2"/>
  <c r="W4" i="2"/>
  <c r="W5" i="2"/>
  <c r="W6" i="2"/>
  <c r="W7" i="2"/>
  <c r="W76" i="2"/>
  <c r="W79" i="2"/>
  <c r="W84" i="2"/>
  <c r="W93" i="2"/>
  <c r="E3" i="2"/>
  <c r="N3" i="2"/>
  <c r="Q3" i="2"/>
  <c r="W3" i="2"/>
  <c r="B100" i="2"/>
  <c r="E77" i="2"/>
  <c r="DJ3" i="2"/>
  <c r="B3" i="2"/>
  <c r="H3" i="2"/>
  <c r="K3" i="2"/>
  <c r="T3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E75" i="2"/>
  <c r="E76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3" i="2"/>
  <c r="K94" i="2"/>
  <c r="K95" i="2"/>
  <c r="K96" i="2"/>
  <c r="K97" i="2"/>
  <c r="K98" i="2"/>
  <c r="K99" i="2"/>
  <c r="K100" i="2"/>
  <c r="N75" i="2"/>
  <c r="N77" i="2"/>
  <c r="N78" i="2"/>
  <c r="N79" i="2"/>
  <c r="N80" i="2"/>
  <c r="N81" i="2"/>
  <c r="N82" i="2"/>
  <c r="N83" i="2"/>
  <c r="N84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T75" i="2"/>
  <c r="T77" i="2"/>
  <c r="T78" i="2"/>
  <c r="T79" i="2"/>
  <c r="T80" i="2"/>
  <c r="T81" i="2"/>
  <c r="T82" i="2"/>
  <c r="T83" i="2"/>
  <c r="T85" i="2"/>
  <c r="T86" i="2"/>
  <c r="T87" i="2"/>
  <c r="T88" i="2"/>
  <c r="T89" i="2"/>
  <c r="T90" i="2"/>
  <c r="T91" i="2"/>
  <c r="T92" i="2"/>
  <c r="T95" i="2"/>
  <c r="T96" i="2"/>
  <c r="T97" i="2"/>
  <c r="T98" i="2"/>
  <c r="T99" i="2"/>
  <c r="T100" i="2"/>
  <c r="W75" i="2"/>
  <c r="W77" i="2"/>
  <c r="W78" i="2"/>
  <c r="W80" i="2"/>
  <c r="W81" i="2"/>
  <c r="W82" i="2"/>
  <c r="W83" i="2"/>
  <c r="W85" i="2"/>
  <c r="W86" i="2"/>
  <c r="W87" i="2"/>
  <c r="W88" i="2"/>
  <c r="W89" i="2"/>
  <c r="W90" i="2"/>
  <c r="W91" i="2"/>
  <c r="W92" i="2"/>
  <c r="W94" i="2"/>
  <c r="W95" i="2"/>
  <c r="W96" i="2"/>
  <c r="W97" i="2"/>
  <c r="W98" i="2"/>
  <c r="W99" i="2"/>
  <c r="W100" i="2"/>
  <c r="DJ4" i="2"/>
  <c r="DJ5" i="2"/>
  <c r="DJ6" i="2"/>
  <c r="DJ7" i="2"/>
  <c r="DJ8" i="2"/>
  <c r="DJ9" i="2"/>
  <c r="DJ10" i="2"/>
  <c r="DJ11" i="2"/>
  <c r="DJ12" i="2"/>
  <c r="DJ13" i="2"/>
  <c r="DJ14" i="2"/>
  <c r="DJ15" i="2"/>
  <c r="DJ16" i="2"/>
  <c r="DJ17" i="2"/>
  <c r="DJ18" i="2"/>
  <c r="DJ19" i="2"/>
  <c r="DJ20" i="2"/>
  <c r="DJ21" i="2"/>
  <c r="DJ22" i="2"/>
  <c r="DJ23" i="2"/>
  <c r="DJ24" i="2"/>
  <c r="DJ25" i="2"/>
  <c r="DJ26" i="2"/>
  <c r="DJ27" i="2"/>
  <c r="DJ28" i="2"/>
  <c r="DJ29" i="2"/>
  <c r="DJ30" i="2"/>
  <c r="DJ31" i="2"/>
  <c r="DJ32" i="2"/>
  <c r="DJ33" i="2"/>
  <c r="DJ34" i="2"/>
  <c r="DJ35" i="2"/>
  <c r="DJ36" i="2"/>
  <c r="DJ37" i="2"/>
  <c r="DJ38" i="2"/>
  <c r="DJ39" i="2"/>
  <c r="DJ40" i="2"/>
  <c r="DJ41" i="2"/>
  <c r="DJ42" i="2"/>
  <c r="DJ43" i="2"/>
  <c r="DJ44" i="2"/>
  <c r="DJ45" i="2"/>
  <c r="DJ46" i="2"/>
  <c r="DJ47" i="2"/>
  <c r="DJ48" i="2"/>
  <c r="DJ49" i="2"/>
  <c r="DJ50" i="2"/>
  <c r="DJ51" i="2"/>
  <c r="DJ52" i="2"/>
  <c r="DJ53" i="2"/>
  <c r="DJ54" i="2"/>
  <c r="DJ55" i="2"/>
  <c r="DJ56" i="2"/>
  <c r="DJ57" i="2"/>
  <c r="DJ58" i="2"/>
  <c r="DJ59" i="2"/>
  <c r="DJ60" i="2"/>
  <c r="DJ61" i="2"/>
  <c r="DJ62" i="2"/>
  <c r="DJ63" i="2"/>
  <c r="DJ64" i="2"/>
  <c r="DJ65" i="2"/>
  <c r="DJ66" i="2"/>
  <c r="DJ67" i="2"/>
  <c r="DJ68" i="2"/>
  <c r="DJ69" i="2"/>
  <c r="DJ70" i="2"/>
  <c r="DJ71" i="2"/>
  <c r="DJ72" i="2"/>
  <c r="DJ73" i="2"/>
  <c r="DJ74" i="2"/>
  <c r="DJ75" i="2"/>
  <c r="DP75" i="2" a="1"/>
  <c r="DP75" i="2"/>
  <c r="DJ76" i="2"/>
  <c r="DO76" i="2" a="1"/>
  <c r="DO76" i="2"/>
  <c r="DQ76" i="2" a="1"/>
  <c r="DQ76" i="2"/>
  <c r="DJ77" i="2"/>
  <c r="DK77" i="2" a="1"/>
  <c r="DK77" i="2"/>
  <c r="DN77" i="2" a="1"/>
  <c r="DN77" i="2"/>
  <c r="DQ77" i="2" a="1"/>
  <c r="DQ77" i="2"/>
  <c r="DR77" i="2" a="1"/>
  <c r="DR77" i="2"/>
  <c r="DQ79" i="2" a="1"/>
  <c r="DQ79" i="2"/>
  <c r="DR79" i="2" a="1"/>
  <c r="DR79" i="2"/>
  <c r="DJ84" i="2"/>
  <c r="DK84" i="2" a="1"/>
  <c r="DK84" i="2"/>
  <c r="DM84" i="2" a="1"/>
  <c r="DM84" i="2"/>
  <c r="DP84" i="2" a="1"/>
  <c r="DP84" i="2"/>
  <c r="DQ84" i="2" a="1"/>
  <c r="DQ84" i="2"/>
  <c r="DJ85" i="2"/>
  <c r="DK85" i="2" a="1"/>
  <c r="DK85" i="2"/>
  <c r="DN85" i="2" a="1"/>
  <c r="DN85" i="2"/>
  <c r="DO85" i="2" a="1"/>
  <c r="DO85" i="2"/>
  <c r="DQ85" i="2" a="1"/>
  <c r="DQ85" i="2"/>
  <c r="DR85" i="2" a="1"/>
  <c r="DR85" i="2"/>
  <c r="DJ86" i="2"/>
  <c r="DN86" i="2" a="1"/>
  <c r="DN86" i="2"/>
  <c r="DO86" i="2" a="1"/>
  <c r="DO86" i="2"/>
  <c r="DP86" i="2" a="1"/>
  <c r="DP86" i="2"/>
  <c r="DR86" i="2" a="1"/>
  <c r="DR86" i="2"/>
  <c r="DQ87" i="2" a="1"/>
  <c r="DQ87" i="2"/>
  <c r="DR87" i="2" a="1"/>
  <c r="DR87" i="2"/>
  <c r="DM91" i="2" a="1"/>
  <c r="DM91" i="2"/>
  <c r="DK92" i="2" a="1"/>
  <c r="DK92" i="2"/>
  <c r="DL92" i="2" a="1"/>
  <c r="DL92" i="2"/>
  <c r="DM92" i="2" a="1"/>
  <c r="DM92" i="2"/>
  <c r="DN92" i="2" a="1"/>
  <c r="DN92" i="2"/>
  <c r="DP92" i="2" a="1"/>
  <c r="DP92" i="2"/>
  <c r="DQ92" i="2" a="1"/>
  <c r="DQ92" i="2"/>
  <c r="DJ93" i="2"/>
  <c r="DM93" i="2" a="1"/>
  <c r="DM93" i="2"/>
  <c r="DO93" i="2" a="1"/>
  <c r="DO93" i="2"/>
  <c r="DP93" i="2" a="1"/>
  <c r="DP93" i="2"/>
  <c r="DQ93" i="2" a="1"/>
  <c r="DQ93" i="2"/>
  <c r="DR93" i="2" a="1"/>
  <c r="DR93" i="2"/>
  <c r="DP94" i="2" a="1"/>
  <c r="DP94" i="2"/>
  <c r="DL95" i="2" a="1"/>
  <c r="DL95" i="2"/>
  <c r="DK100" i="2" a="1"/>
  <c r="DK100" i="2"/>
  <c r="DL100" i="2" a="1"/>
  <c r="DL100" i="2"/>
  <c r="DM100" i="2" a="1"/>
  <c r="DM100" i="2"/>
  <c r="DN100" i="2" a="1"/>
  <c r="DN100" i="2"/>
  <c r="DR100" i="2" a="1"/>
  <c r="DR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J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B3" i="2"/>
  <c r="AE3" i="2"/>
  <c r="AA3" i="2"/>
  <c r="AD3" i="2"/>
  <c r="L3" i="2"/>
  <c r="V3" i="2"/>
  <c r="J3" i="2"/>
  <c r="AW3" i="2"/>
  <c r="AH100" i="2"/>
  <c r="O3" i="2"/>
  <c r="G3" i="2"/>
  <c r="AA87" i="2"/>
  <c r="AA86" i="2"/>
  <c r="AA85" i="2"/>
  <c r="AA84" i="2"/>
  <c r="AA79" i="2"/>
  <c r="AA77" i="2"/>
  <c r="AA76" i="2"/>
  <c r="AA75" i="2"/>
  <c r="AA71" i="2"/>
  <c r="AA70" i="2"/>
  <c r="AA66" i="2"/>
  <c r="AA65" i="2"/>
  <c r="AA64" i="2"/>
  <c r="AA63" i="2"/>
  <c r="AA59" i="2"/>
  <c r="AA58" i="2"/>
  <c r="AA56" i="2"/>
  <c r="AA55" i="2"/>
  <c r="AA50" i="2"/>
  <c r="AA49" i="2"/>
  <c r="AA47" i="2"/>
  <c r="AA46" i="2"/>
  <c r="AA44" i="2"/>
  <c r="AA39" i="2"/>
  <c r="AA38" i="2"/>
  <c r="AA37" i="2"/>
  <c r="AA36" i="2"/>
  <c r="AA32" i="2"/>
  <c r="AA31" i="2"/>
  <c r="AA30" i="2"/>
  <c r="AA28" i="2"/>
  <c r="AA24" i="2"/>
  <c r="AA23" i="2"/>
  <c r="AA21" i="2"/>
  <c r="AA20" i="2"/>
  <c r="AA16" i="2"/>
  <c r="AA15" i="2"/>
  <c r="AA14" i="2"/>
  <c r="AA12" i="2"/>
  <c r="AA11" i="2"/>
  <c r="AA9" i="2"/>
  <c r="AA7" i="2"/>
  <c r="AA6" i="2"/>
  <c r="AA5" i="2"/>
  <c r="AA4" i="2"/>
  <c r="AD4" i="2"/>
  <c r="AD76" i="2"/>
  <c r="AD77" i="2"/>
  <c r="AD79" i="2"/>
  <c r="AD84" i="2"/>
  <c r="AD85" i="2"/>
  <c r="AD86" i="2"/>
  <c r="AD87" i="2"/>
  <c r="AB87" i="2"/>
  <c r="AB86" i="2"/>
  <c r="AB85" i="2"/>
  <c r="AB84" i="2"/>
  <c r="AB79" i="2"/>
  <c r="AB77" i="2"/>
  <c r="AB76" i="2"/>
  <c r="AB71" i="2"/>
  <c r="AB70" i="2"/>
  <c r="AB66" i="2"/>
  <c r="AB65" i="2"/>
  <c r="AB64" i="2"/>
  <c r="AB63" i="2"/>
  <c r="AB58" i="2"/>
  <c r="AB56" i="2"/>
  <c r="AB55" i="2"/>
  <c r="AB50" i="2"/>
  <c r="AB49" i="2"/>
  <c r="AB47" i="2"/>
  <c r="AB46" i="2"/>
  <c r="AB44" i="2"/>
  <c r="AB39" i="2"/>
  <c r="AB38" i="2"/>
  <c r="AB37" i="2"/>
  <c r="AB36" i="2"/>
  <c r="AB32" i="2"/>
  <c r="AB31" i="2"/>
  <c r="AB30" i="2"/>
  <c r="AB28" i="2"/>
  <c r="AB24" i="2"/>
  <c r="AB23" i="2"/>
  <c r="AB21" i="2"/>
  <c r="AB20" i="2"/>
  <c r="AB16" i="2"/>
  <c r="AB15" i="2"/>
  <c r="AB14" i="2"/>
  <c r="AB12" i="2"/>
  <c r="AB11" i="2"/>
  <c r="AB9" i="2"/>
  <c r="AB7" i="2"/>
  <c r="AB6" i="2"/>
  <c r="AB5" i="2"/>
  <c r="AB4" i="2"/>
  <c r="AE4" i="2"/>
  <c r="AE76" i="2"/>
  <c r="AE77" i="2"/>
  <c r="AE78" i="2"/>
  <c r="AE79" i="2"/>
  <c r="AE84" i="2"/>
  <c r="AE85" i="2"/>
  <c r="AE86" i="2"/>
  <c r="AE87" i="2"/>
  <c r="I4" i="2"/>
  <c r="I5" i="2"/>
  <c r="I6" i="2"/>
  <c r="I7" i="2"/>
  <c r="I76" i="2"/>
  <c r="I77" i="2"/>
  <c r="I79" i="2"/>
  <c r="I84" i="2"/>
  <c r="I85" i="2"/>
  <c r="I86" i="2"/>
  <c r="I87" i="2"/>
  <c r="F4" i="2"/>
  <c r="F5" i="2"/>
  <c r="F6" i="2"/>
  <c r="F7" i="2"/>
  <c r="F76" i="2"/>
  <c r="F77" i="2"/>
  <c r="F79" i="2"/>
  <c r="F84" i="2"/>
  <c r="F85" i="2"/>
  <c r="F86" i="2"/>
  <c r="F87" i="2"/>
  <c r="S4" i="2"/>
  <c r="S5" i="2"/>
  <c r="S6" i="2"/>
  <c r="S7" i="2"/>
  <c r="S76" i="2"/>
  <c r="S77" i="2"/>
  <c r="S79" i="2"/>
  <c r="G4" i="2"/>
  <c r="G5" i="2"/>
  <c r="G6" i="2"/>
  <c r="G7" i="2"/>
  <c r="G75" i="2"/>
  <c r="G76" i="2"/>
  <c r="G77" i="2"/>
  <c r="G79" i="2"/>
  <c r="V4" i="2"/>
  <c r="V5" i="2"/>
  <c r="V6" i="2"/>
  <c r="V7" i="2"/>
  <c r="V76" i="2"/>
  <c r="V77" i="2"/>
  <c r="V79" i="2"/>
  <c r="L4" i="2"/>
  <c r="L5" i="2"/>
  <c r="L6" i="2"/>
  <c r="L7" i="2"/>
  <c r="U4" i="2"/>
  <c r="U5" i="2"/>
  <c r="U6" i="2"/>
  <c r="U7" i="2"/>
  <c r="O4" i="2"/>
  <c r="O5" i="2"/>
  <c r="O6" i="2"/>
  <c r="O7" i="2"/>
  <c r="AT100" i="2"/>
  <c r="U100" i="2"/>
  <c r="BA96" i="2"/>
  <c r="Y4" i="2"/>
  <c r="Y5" i="2"/>
  <c r="Y6" i="2"/>
  <c r="Y7" i="2"/>
  <c r="Y75" i="2"/>
  <c r="Y76" i="2"/>
  <c r="Y77" i="2"/>
  <c r="Y79" i="2"/>
  <c r="Y84" i="2"/>
  <c r="Y85" i="2"/>
  <c r="Y86" i="2"/>
  <c r="Y87" i="2"/>
  <c r="J4" i="2"/>
  <c r="J5" i="2"/>
  <c r="J6" i="2"/>
  <c r="J7" i="2"/>
  <c r="J76" i="2"/>
  <c r="J77" i="2"/>
  <c r="J78" i="2"/>
  <c r="J79" i="2"/>
  <c r="J84" i="2"/>
  <c r="J85" i="2"/>
  <c r="J86" i="2"/>
  <c r="J87" i="2"/>
  <c r="R4" i="2"/>
  <c r="R5" i="2"/>
  <c r="R6" i="2"/>
  <c r="R7" i="2"/>
  <c r="R76" i="2"/>
  <c r="R77" i="2"/>
  <c r="R79" i="2"/>
  <c r="R84" i="2"/>
  <c r="R85" i="2"/>
  <c r="R86" i="2"/>
  <c r="R87" i="2"/>
  <c r="C4" i="2"/>
  <c r="C5" i="2"/>
  <c r="C6" i="2"/>
  <c r="C7" i="2"/>
  <c r="C76" i="2"/>
  <c r="C77" i="2"/>
  <c r="C79" i="2"/>
  <c r="C84" i="2"/>
  <c r="C85" i="2"/>
  <c r="C86" i="2"/>
  <c r="C87" i="2"/>
  <c r="S84" i="2"/>
  <c r="S85" i="2"/>
  <c r="S86" i="2"/>
  <c r="S87" i="2"/>
  <c r="M4" i="2"/>
  <c r="M5" i="2"/>
  <c r="M6" i="2"/>
  <c r="M7" i="2"/>
  <c r="M76" i="2"/>
  <c r="M77" i="2"/>
  <c r="M79" i="2"/>
  <c r="M84" i="2"/>
  <c r="M85" i="2"/>
  <c r="M86" i="2"/>
  <c r="M87" i="2"/>
  <c r="U76" i="2"/>
  <c r="U77" i="2"/>
  <c r="U78" i="2"/>
  <c r="U79" i="2"/>
  <c r="U84" i="2"/>
  <c r="U85" i="2"/>
  <c r="U86" i="2"/>
  <c r="U87" i="2"/>
  <c r="G84" i="2"/>
  <c r="G85" i="2"/>
  <c r="G86" i="2"/>
  <c r="G87" i="2"/>
  <c r="D4" i="2"/>
  <c r="D5" i="2"/>
  <c r="D6" i="2"/>
  <c r="D7" i="2"/>
  <c r="D76" i="2"/>
  <c r="D77" i="2"/>
  <c r="D78" i="2"/>
  <c r="D79" i="2"/>
  <c r="D84" i="2"/>
  <c r="D85" i="2"/>
  <c r="D86" i="2"/>
  <c r="D87" i="2"/>
  <c r="V84" i="2"/>
  <c r="V85" i="2"/>
  <c r="V86" i="2"/>
  <c r="V87" i="2"/>
  <c r="X4" i="2"/>
  <c r="X5" i="2"/>
  <c r="X6" i="2"/>
  <c r="X7" i="2"/>
  <c r="X76" i="2"/>
  <c r="X77" i="2"/>
  <c r="X78" i="2"/>
  <c r="X79" i="2"/>
  <c r="X83" i="2"/>
  <c r="X84" i="2"/>
  <c r="X85" i="2"/>
  <c r="X86" i="2"/>
  <c r="X87" i="2"/>
  <c r="L76" i="2"/>
  <c r="L77" i="2"/>
  <c r="L78" i="2"/>
  <c r="L79" i="2"/>
  <c r="L84" i="2"/>
  <c r="L85" i="2"/>
  <c r="L86" i="2"/>
  <c r="L87" i="2"/>
  <c r="O76" i="2"/>
  <c r="O77" i="2"/>
  <c r="O78" i="2"/>
  <c r="O79" i="2"/>
  <c r="O84" i="2"/>
  <c r="O85" i="2"/>
  <c r="O86" i="2"/>
  <c r="O87" i="2"/>
  <c r="P4" i="2"/>
  <c r="P5" i="2"/>
  <c r="P6" i="2"/>
  <c r="P7" i="2"/>
  <c r="P8" i="2"/>
  <c r="P9" i="2"/>
  <c r="P76" i="2"/>
  <c r="P77" i="2"/>
  <c r="P78" i="2"/>
  <c r="P79" i="2"/>
  <c r="P84" i="2"/>
  <c r="P85" i="2"/>
  <c r="P86" i="2"/>
  <c r="P87" i="2"/>
  <c r="AP100" i="2"/>
  <c r="P100" i="2"/>
  <c r="P92" i="2"/>
  <c r="P93" i="2"/>
  <c r="P94" i="2"/>
  <c r="P95" i="2"/>
  <c r="X92" i="2"/>
  <c r="X93" i="2"/>
  <c r="X94" i="2"/>
  <c r="AA95" i="2"/>
  <c r="AA94" i="2"/>
  <c r="AA93" i="2"/>
  <c r="AA92" i="2"/>
  <c r="AD92" i="2"/>
  <c r="AD93" i="2"/>
  <c r="AD94" i="2"/>
  <c r="AB95" i="2"/>
  <c r="AB93" i="2"/>
  <c r="AB92" i="2"/>
  <c r="AE92" i="2"/>
  <c r="AE93" i="2"/>
  <c r="AE94" i="2"/>
  <c r="AE95" i="2"/>
  <c r="AO95" i="2"/>
  <c r="AW95" i="2"/>
  <c r="I92" i="2"/>
  <c r="I93" i="2"/>
  <c r="I94" i="2"/>
  <c r="Y92" i="2"/>
  <c r="Y93" i="2"/>
  <c r="Y94" i="2"/>
  <c r="Y95" i="2"/>
  <c r="AP95" i="2"/>
  <c r="AX95" i="2"/>
  <c r="J92" i="2"/>
  <c r="J93" i="2"/>
  <c r="J95" i="2"/>
  <c r="R92" i="2"/>
  <c r="R93" i="2"/>
  <c r="R94" i="2"/>
  <c r="F92" i="2"/>
  <c r="F93" i="2"/>
  <c r="F94" i="2"/>
  <c r="AI95" i="2"/>
  <c r="C92" i="2"/>
  <c r="C93" i="2"/>
  <c r="C94" i="2"/>
  <c r="C95" i="2"/>
  <c r="S91" i="2"/>
  <c r="S92" i="2"/>
  <c r="S93" i="2"/>
  <c r="S94" i="2"/>
  <c r="G92" i="2"/>
  <c r="G93" i="2"/>
  <c r="AR95" i="2"/>
  <c r="D92" i="2"/>
  <c r="D93" i="2"/>
  <c r="D94" i="2"/>
  <c r="D95" i="2"/>
  <c r="L92" i="2"/>
  <c r="L93" i="2"/>
  <c r="L94" i="2"/>
  <c r="AK95" i="2"/>
  <c r="M92" i="2"/>
  <c r="M93" i="2"/>
  <c r="M94" i="2"/>
  <c r="M95" i="2"/>
  <c r="U91" i="2"/>
  <c r="U92" i="2"/>
  <c r="U93" i="2"/>
  <c r="U94" i="2"/>
  <c r="AL95" i="2"/>
  <c r="V92" i="2"/>
  <c r="V93" i="2"/>
  <c r="V94" i="2"/>
  <c r="V95" i="2"/>
  <c r="AU95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BK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H78" i="2"/>
  <c r="AI78" i="2"/>
  <c r="AK78" i="2"/>
  <c r="AS78" i="2"/>
  <c r="AL78" i="2"/>
  <c r="AT78" i="2"/>
  <c r="AM78" i="2"/>
  <c r="AF78" i="2"/>
  <c r="AN78" i="2"/>
  <c r="AV78" i="2"/>
  <c r="AG78" i="2"/>
  <c r="AO78" i="2"/>
  <c r="AW78" i="2"/>
  <c r="AP78" i="2"/>
  <c r="AQ78" i="2"/>
  <c r="BA78" i="2"/>
  <c r="BK78" i="2"/>
  <c r="AL100" i="2"/>
  <c r="AI93" i="2"/>
  <c r="AQ93" i="2"/>
  <c r="BA93" i="2"/>
  <c r="BG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BK77" i="2"/>
  <c r="AJ77" i="2"/>
  <c r="AR77" i="2"/>
  <c r="AK77" i="2"/>
  <c r="AS77" i="2"/>
  <c r="AL77" i="2"/>
  <c r="AT77" i="2"/>
  <c r="AM77" i="2"/>
  <c r="AU77" i="2"/>
  <c r="AF77" i="2"/>
  <c r="AN77" i="2"/>
  <c r="AV77" i="2"/>
  <c r="R100" i="2"/>
  <c r="Z100" i="2"/>
  <c r="AI100" i="2"/>
  <c r="AQ100" i="2"/>
  <c r="C100" i="2"/>
  <c r="S100" i="2"/>
  <c r="AA100" i="2"/>
  <c r="AR100" i="2"/>
  <c r="BA100" i="2"/>
  <c r="BK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AK76" i="2"/>
  <c r="AL76" i="2"/>
  <c r="AM76" i="2"/>
  <c r="AG100" i="2"/>
  <c r="AW99" i="2"/>
  <c r="AA99" i="2"/>
  <c r="M99" i="2"/>
  <c r="G99" i="2"/>
  <c r="AV91" i="2"/>
  <c r="AQ91" i="2"/>
  <c r="AL83" i="2"/>
  <c r="AW83" i="2"/>
  <c r="AK83" i="2"/>
  <c r="AH75" i="2"/>
  <c r="AD75" i="2"/>
  <c r="F75" i="2"/>
  <c r="AI75" i="2"/>
  <c r="AB75" i="2"/>
  <c r="AE75" i="2"/>
  <c r="AJ75" i="2"/>
  <c r="AK75" i="2"/>
  <c r="AD100" i="2"/>
  <c r="E74" i="2"/>
  <c r="AH74" i="2"/>
  <c r="AA74" i="2"/>
  <c r="AD74" i="2"/>
  <c r="F74" i="2"/>
  <c r="AI74" i="2"/>
  <c r="AB74" i="2"/>
  <c r="AE74" i="2"/>
  <c r="G74" i="2"/>
  <c r="AJ74" i="2"/>
  <c r="AK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J100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L99" i="2" a="1"/>
  <c r="DL99" i="2"/>
  <c r="Z92" i="2"/>
  <c r="Z85" i="2"/>
  <c r="Z79" i="2"/>
  <c r="Z84" i="2"/>
  <c r="Z77" i="2"/>
  <c r="DO99" i="2" a="1"/>
  <c r="DO99" i="2"/>
  <c r="Z95" i="2"/>
  <c r="Z76" i="2"/>
  <c r="Z93" i="2"/>
  <c r="Z87" i="2"/>
  <c r="O95" i="2"/>
  <c r="AM95" i="2"/>
  <c r="AT95" i="2"/>
  <c r="AS95" i="2"/>
  <c r="BA95" i="2"/>
  <c r="AQ95" i="2"/>
  <c r="R95" i="2"/>
  <c r="AH95" i="2"/>
  <c r="I95" i="2"/>
  <c r="AG95" i="2"/>
  <c r="X95" i="2"/>
  <c r="P3" i="2"/>
  <c r="F3" i="2"/>
  <c r="R3" i="2"/>
  <c r="DK95" i="2" a="1"/>
  <c r="DK95" i="2"/>
  <c r="U95" i="2"/>
  <c r="L95" i="2"/>
  <c r="AJ95" i="2"/>
  <c r="S95" i="2"/>
  <c r="F95" i="2"/>
  <c r="Y3" i="2"/>
  <c r="U3" i="2"/>
  <c r="D3" i="2"/>
  <c r="DR95" i="2" a="1"/>
  <c r="DR95" i="2"/>
  <c r="G95" i="2"/>
  <c r="AX3" i="2"/>
  <c r="S3" i="2"/>
  <c r="DP95" i="2" a="1"/>
  <c r="DP95" i="2"/>
  <c r="DQ100" i="2" a="1"/>
  <c r="DQ100" i="2"/>
  <c r="AO100" i="2"/>
  <c r="J100" i="2"/>
  <c r="AJ100" i="2"/>
  <c r="F100" i="2"/>
  <c r="AN100" i="2"/>
  <c r="AX100" i="2"/>
  <c r="AW100" i="2"/>
  <c r="M3" i="2"/>
  <c r="X3" i="2"/>
  <c r="AV95" i="2"/>
  <c r="AD95" i="2"/>
  <c r="DQ95" i="2" a="1"/>
  <c r="DQ95" i="2"/>
  <c r="Z94" i="2"/>
  <c r="Z86" i="2"/>
  <c r="Z78" i="2"/>
  <c r="BE100" i="2"/>
  <c r="BI86" i="2"/>
  <c r="G90" i="2"/>
  <c r="DN95" i="2" a="1"/>
  <c r="DN95" i="2"/>
  <c r="DL93" i="2" a="1"/>
  <c r="DL93" i="2"/>
  <c r="DJ92" i="2"/>
  <c r="DK86" i="2" a="1"/>
  <c r="DK86" i="2"/>
  <c r="DR84" i="2" a="1"/>
  <c r="DR84" i="2"/>
  <c r="DP78" i="2" a="1"/>
  <c r="DP78" i="2"/>
  <c r="DM76" i="2" a="1"/>
  <c r="DM76" i="2"/>
  <c r="DP87" i="2" a="1"/>
  <c r="DP87" i="2"/>
  <c r="DM79" i="2" a="1"/>
  <c r="DM79" i="2"/>
  <c r="DO87" i="2" a="1"/>
  <c r="DO87" i="2"/>
  <c r="DL79" i="2" a="1"/>
  <c r="DL79" i="2"/>
  <c r="DL87" i="2" a="1"/>
  <c r="DL87" i="2"/>
  <c r="DJ79" i="2"/>
  <c r="DO95" i="2" a="1"/>
  <c r="DO95" i="2"/>
  <c r="DJ87" i="2"/>
  <c r="Y99" i="2"/>
  <c r="DJ91" i="2"/>
  <c r="DK83" i="2" a="1"/>
  <c r="DK83" i="2"/>
  <c r="AB51" i="2"/>
  <c r="AB43" i="2"/>
  <c r="AA35" i="2"/>
  <c r="AA27" i="2"/>
  <c r="AA19" i="2"/>
  <c r="AV75" i="2"/>
  <c r="AR83" i="2"/>
  <c r="AO83" i="2"/>
  <c r="AT91" i="2"/>
  <c r="AI91" i="2"/>
  <c r="AN91" i="2"/>
  <c r="AT99" i="2"/>
  <c r="AR99" i="2"/>
  <c r="S99" i="2"/>
  <c r="AG99" i="2"/>
  <c r="Y91" i="2"/>
  <c r="P83" i="2"/>
  <c r="O75" i="2"/>
  <c r="D83" i="2"/>
  <c r="U83" i="2"/>
  <c r="R83" i="2"/>
  <c r="AB27" i="2"/>
  <c r="DL91" i="2" a="1"/>
  <c r="DL91" i="2"/>
  <c r="DM75" i="2" a="1"/>
  <c r="DM75" i="2"/>
  <c r="W74" i="2"/>
  <c r="AA60" i="2"/>
  <c r="AA26" i="2"/>
  <c r="DP99" i="2" a="1"/>
  <c r="DP99" i="2"/>
  <c r="BA75" i="2"/>
  <c r="BK75" i="2"/>
  <c r="AN75" i="2"/>
  <c r="AJ83" i="2"/>
  <c r="AG83" i="2"/>
  <c r="AL91" i="2"/>
  <c r="AX91" i="2"/>
  <c r="AF91" i="2"/>
  <c r="AL99" i="2"/>
  <c r="AJ99" i="2"/>
  <c r="AX99" i="2"/>
  <c r="L91" i="2"/>
  <c r="F91" i="2"/>
  <c r="J91" i="2"/>
  <c r="P91" i="2"/>
  <c r="AB67" i="2"/>
  <c r="DK91" i="2" a="1"/>
  <c r="DK91" i="2"/>
  <c r="DK75" i="2" a="1"/>
  <c r="DK75" i="2"/>
  <c r="Z91" i="2"/>
  <c r="DM99" i="2" a="1"/>
  <c r="DM99" i="2"/>
  <c r="DQ99" i="2" a="1"/>
  <c r="DQ99" i="2"/>
  <c r="AF75" i="2"/>
  <c r="BA83" i="2"/>
  <c r="BG83" i="2"/>
  <c r="AV83" i="2"/>
  <c r="AS91" i="2"/>
  <c r="AP91" i="2"/>
  <c r="AU91" i="2"/>
  <c r="AD99" i="2"/>
  <c r="L99" i="2"/>
  <c r="AP99" i="2"/>
  <c r="I99" i="2"/>
  <c r="V91" i="2"/>
  <c r="G91" i="2"/>
  <c r="L75" i="2"/>
  <c r="C75" i="2"/>
  <c r="V75" i="2"/>
  <c r="AW75" i="2"/>
  <c r="AU75" i="2"/>
  <c r="AQ83" i="2"/>
  <c r="AN83" i="2"/>
  <c r="AK91" i="2"/>
  <c r="AH91" i="2"/>
  <c r="AM91" i="2"/>
  <c r="F99" i="2"/>
  <c r="D99" i="2"/>
  <c r="AH99" i="2"/>
  <c r="AV99" i="2"/>
  <c r="AE91" i="2"/>
  <c r="AD91" i="2"/>
  <c r="O83" i="2"/>
  <c r="V83" i="2"/>
  <c r="G83" i="2"/>
  <c r="AB19" i="2"/>
  <c r="AA51" i="2"/>
  <c r="DR91" i="2" a="1"/>
  <c r="DR91" i="2"/>
  <c r="DN87" i="2" a="1"/>
  <c r="DN87" i="2"/>
  <c r="DP79" i="2" a="1"/>
  <c r="DP79" i="2"/>
  <c r="DN99" i="2" a="1"/>
  <c r="DN99" i="2"/>
  <c r="AR75" i="2"/>
  <c r="AG75" i="2"/>
  <c r="AM75" i="2"/>
  <c r="AI83" i="2"/>
  <c r="AF83" i="2"/>
  <c r="AR91" i="2"/>
  <c r="AW91" i="2"/>
  <c r="AM99" i="2"/>
  <c r="AS99" i="2"/>
  <c r="BA99" i="2"/>
  <c r="Z99" i="2"/>
  <c r="AN99" i="2"/>
  <c r="O91" i="2"/>
  <c r="M91" i="2"/>
  <c r="C91" i="2"/>
  <c r="I91" i="2"/>
  <c r="AB91" i="2"/>
  <c r="AA91" i="2"/>
  <c r="X91" i="2"/>
  <c r="R75" i="2"/>
  <c r="S75" i="2"/>
  <c r="AB59" i="2"/>
  <c r="AA67" i="2"/>
  <c r="DQ91" i="2" a="1"/>
  <c r="DQ91" i="2"/>
  <c r="DQ86" i="2" a="1"/>
  <c r="DQ86" i="2"/>
  <c r="AS75" i="2"/>
  <c r="Z83" i="2"/>
  <c r="DK99" i="2" a="1"/>
  <c r="DK99" i="2"/>
  <c r="DJ99" i="2"/>
  <c r="AQ75" i="2"/>
  <c r="AX75" i="2"/>
  <c r="AT75" i="2"/>
  <c r="AX83" i="2"/>
  <c r="AM83" i="2"/>
  <c r="AJ91" i="2"/>
  <c r="AO91" i="2"/>
  <c r="AE99" i="2"/>
  <c r="AK99" i="2"/>
  <c r="AQ99" i="2"/>
  <c r="R99" i="2"/>
  <c r="AF99" i="2"/>
  <c r="R91" i="2"/>
  <c r="P75" i="2"/>
  <c r="L83" i="2"/>
  <c r="X75" i="2"/>
  <c r="D75" i="2"/>
  <c r="U75" i="2"/>
  <c r="M75" i="2"/>
  <c r="AB35" i="2"/>
  <c r="AA43" i="2"/>
  <c r="DO91" i="2" a="1"/>
  <c r="DO91" i="2"/>
  <c r="DR75" i="2" a="1"/>
  <c r="DR75" i="2"/>
  <c r="AO75" i="2"/>
  <c r="AP75" i="2"/>
  <c r="AL75" i="2"/>
  <c r="AH83" i="2"/>
  <c r="AT83" i="2"/>
  <c r="BA91" i="2"/>
  <c r="AG91" i="2"/>
  <c r="O99" i="2"/>
  <c r="U99" i="2"/>
  <c r="AI99" i="2"/>
  <c r="J99" i="2"/>
  <c r="X99" i="2"/>
  <c r="D91" i="2"/>
  <c r="J75" i="2"/>
  <c r="I75" i="2"/>
  <c r="DN91" i="2" a="1"/>
  <c r="DN91" i="2"/>
  <c r="DN79" i="2" a="1"/>
  <c r="DN79" i="2"/>
  <c r="DL77" i="2" a="1"/>
  <c r="DL77" i="2"/>
  <c r="DQ75" i="2" a="1"/>
  <c r="DQ75" i="2"/>
  <c r="DO84" i="2" a="1"/>
  <c r="DO8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AP82" i="2"/>
  <c r="AM82" i="2"/>
  <c r="I90" i="2"/>
  <c r="AE90" i="2"/>
  <c r="Q74" i="2"/>
  <c r="N74" i="2"/>
  <c r="AS90" i="2"/>
  <c r="O82" i="2"/>
  <c r="J82" i="2"/>
  <c r="P98" i="2"/>
  <c r="AU98" i="2"/>
  <c r="AP90" i="2"/>
  <c r="G82" i="2"/>
  <c r="DR82" i="2" a="1"/>
  <c r="DR82" i="2"/>
  <c r="DR98" i="2" a="1"/>
  <c r="DR98" i="2"/>
  <c r="AU90" i="2"/>
  <c r="AF98" i="2"/>
  <c r="K74" i="2"/>
  <c r="AQ74" i="2"/>
  <c r="O98" i="2"/>
  <c r="AS98" i="2"/>
  <c r="AI3" i="2"/>
  <c r="AW74" i="2"/>
  <c r="DO100" i="2" a="1"/>
  <c r="DO100" i="2"/>
  <c r="DR92" i="2" a="1"/>
  <c r="DR92" i="2"/>
  <c r="DL90" i="2" a="1"/>
  <c r="DL90" i="2"/>
  <c r="DP85" i="2" a="1"/>
  <c r="DP85" i="2"/>
  <c r="DO77" i="2" a="1"/>
  <c r="DO77" i="2"/>
  <c r="DL76" i="2" a="1"/>
  <c r="DL76" i="2"/>
  <c r="B74" i="2"/>
  <c r="T74" i="2"/>
  <c r="DK74" i="2" a="1"/>
  <c r="DK74" i="2"/>
  <c r="T4" i="2"/>
  <c r="T5" i="2"/>
  <c r="T6" i="2"/>
  <c r="T7" i="2"/>
  <c r="AX98" i="2"/>
  <c r="DQ98" i="2" a="1"/>
  <c r="DQ98" i="2"/>
  <c r="AM98" i="2"/>
  <c r="Y98" i="2"/>
  <c r="DN98" i="2" a="1"/>
  <c r="DN98" i="2"/>
  <c r="AN74" i="2"/>
  <c r="AO74" i="2"/>
  <c r="AW82" i="2"/>
  <c r="AT82" i="2"/>
  <c r="AK90" i="2"/>
  <c r="AH90" i="2"/>
  <c r="AM90" i="2"/>
  <c r="U90" i="2"/>
  <c r="F90" i="2"/>
  <c r="AB90" i="2"/>
  <c r="P74" i="2"/>
  <c r="D74" i="2"/>
  <c r="M82" i="2"/>
  <c r="C82" i="2"/>
  <c r="Y74" i="2"/>
  <c r="S74" i="2"/>
  <c r="AB60" i="2"/>
  <c r="DK90" i="2" a="1"/>
  <c r="DK90" i="2"/>
  <c r="DQ82" i="2" a="1"/>
  <c r="DQ82" i="2"/>
  <c r="DP98" i="2" a="1"/>
  <c r="DP98" i="2"/>
  <c r="BA74" i="2"/>
  <c r="BI74" i="2"/>
  <c r="AG74" i="2"/>
  <c r="AO82" i="2"/>
  <c r="AL82" i="2"/>
  <c r="BA90" i="2"/>
  <c r="AW90" i="2"/>
  <c r="AT90" i="2"/>
  <c r="AD90" i="2"/>
  <c r="L74" i="2"/>
  <c r="R74" i="2"/>
  <c r="I82" i="2"/>
  <c r="DJ90" i="2"/>
  <c r="DO82" i="2" a="1"/>
  <c r="DO82" i="2"/>
  <c r="AR98" i="2"/>
  <c r="AU74" i="2"/>
  <c r="AG82" i="2"/>
  <c r="AS82" i="2"/>
  <c r="AR90" i="2"/>
  <c r="AO90" i="2"/>
  <c r="AL90" i="2"/>
  <c r="V90" i="2"/>
  <c r="D90" i="2"/>
  <c r="C90" i="2"/>
  <c r="J90" i="2"/>
  <c r="Y90" i="2"/>
  <c r="AA90" i="2"/>
  <c r="P90" i="2"/>
  <c r="P82" i="2"/>
  <c r="D82" i="2"/>
  <c r="AB26" i="2"/>
  <c r="DR90" i="2" a="1"/>
  <c r="DR90" i="2"/>
  <c r="DN82" i="2" a="1"/>
  <c r="DN82" i="2"/>
  <c r="DR74" i="2" a="1"/>
  <c r="DR74" i="2"/>
  <c r="C98" i="2"/>
  <c r="AB98" i="2"/>
  <c r="AF74" i="2"/>
  <c r="M98" i="2"/>
  <c r="X98" i="2"/>
  <c r="D98" i="2"/>
  <c r="DM98" i="2" a="1"/>
  <c r="DM98" i="2"/>
  <c r="AP98" i="2"/>
  <c r="AV74" i="2"/>
  <c r="AM74" i="2"/>
  <c r="BA82" i="2"/>
  <c r="BO82" i="2"/>
  <c r="AV82" i="2"/>
  <c r="AK82" i="2"/>
  <c r="AJ90" i="2"/>
  <c r="AG90" i="2"/>
  <c r="L98" i="2"/>
  <c r="O90" i="2"/>
  <c r="L82" i="2"/>
  <c r="U74" i="2"/>
  <c r="S82" i="2"/>
  <c r="Y82" i="2"/>
  <c r="DP90" i="2" a="1"/>
  <c r="DP90" i="2"/>
  <c r="DM82" i="2" a="1"/>
  <c r="DM82" i="2"/>
  <c r="DQ74" i="2" a="1"/>
  <c r="DQ74" i="2"/>
  <c r="F98" i="2"/>
  <c r="Z90" i="2"/>
  <c r="AK98" i="2"/>
  <c r="BE90" i="2"/>
  <c r="AJ98" i="2"/>
  <c r="G98" i="2"/>
  <c r="AW98" i="2"/>
  <c r="AR74" i="2"/>
  <c r="AT74" i="2"/>
  <c r="AR82" i="2"/>
  <c r="AN82" i="2"/>
  <c r="AJ82" i="2"/>
  <c r="AQ90" i="2"/>
  <c r="AV90" i="2"/>
  <c r="AQ98" i="2"/>
  <c r="L90" i="2"/>
  <c r="S90" i="2"/>
  <c r="X90" i="2"/>
  <c r="V82" i="2"/>
  <c r="R82" i="2"/>
  <c r="V74" i="2"/>
  <c r="AE82" i="2"/>
  <c r="DO90" i="2" a="1"/>
  <c r="DO90" i="2"/>
  <c r="DL82" i="2" a="1"/>
  <c r="DL82" i="2"/>
  <c r="DP74" i="2" a="1"/>
  <c r="DP74" i="2"/>
  <c r="Z98" i="2"/>
  <c r="AT98" i="2"/>
  <c r="AA98" i="2"/>
  <c r="AX74" i="2"/>
  <c r="AL74" i="2"/>
  <c r="AQ82" i="2"/>
  <c r="AF82" i="2"/>
  <c r="AI82" i="2"/>
  <c r="AI90" i="2"/>
  <c r="AN90" i="2"/>
  <c r="AI98" i="2"/>
  <c r="R90" i="2"/>
  <c r="O74" i="2"/>
  <c r="X74" i="2"/>
  <c r="U82" i="2"/>
  <c r="M74" i="2"/>
  <c r="C74" i="2"/>
  <c r="J74" i="2"/>
  <c r="AB82" i="2"/>
  <c r="DN90" i="2" a="1"/>
  <c r="DN90" i="2"/>
  <c r="DK82" i="2" a="1"/>
  <c r="DK82" i="2"/>
  <c r="DO74" i="2" a="1"/>
  <c r="DO74" i="2"/>
  <c r="Z82" i="2"/>
  <c r="AO98" i="2"/>
  <c r="AD98" i="2"/>
  <c r="AE98" i="2"/>
  <c r="AV98" i="2"/>
  <c r="R98" i="2"/>
  <c r="AN98" i="2"/>
  <c r="DO98" i="2" a="1"/>
  <c r="DO98" i="2"/>
  <c r="J98" i="2"/>
  <c r="BA98" i="2"/>
  <c r="BK98" i="2"/>
  <c r="DK98" i="2" a="1"/>
  <c r="DK98" i="2"/>
  <c r="AH98" i="2"/>
  <c r="U98" i="2"/>
  <c r="V98" i="2"/>
  <c r="AG98" i="2"/>
  <c r="AL98" i="2"/>
  <c r="DL98" i="2" a="1"/>
  <c r="DL98" i="2"/>
  <c r="S98" i="2"/>
  <c r="AP74" i="2"/>
  <c r="AS74" i="2"/>
  <c r="AX82" i="2"/>
  <c r="AU82" i="2"/>
  <c r="AH82" i="2"/>
  <c r="AX90" i="2"/>
  <c r="AF90" i="2"/>
  <c r="I98" i="2"/>
  <c r="M90" i="2"/>
  <c r="F82" i="2"/>
  <c r="I74" i="2"/>
  <c r="AD82" i="2"/>
  <c r="AA82" i="2"/>
  <c r="DJ98" i="2"/>
  <c r="DM90" i="2" a="1"/>
  <c r="DM90" i="2"/>
  <c r="DJ82" i="2"/>
  <c r="DR76" i="2" a="1"/>
  <c r="DR76" i="2"/>
  <c r="DL74" i="2" a="1"/>
  <c r="DL74" i="2"/>
  <c r="DK97" i="2" a="1"/>
  <c r="DK97" i="2"/>
  <c r="DN89" i="2" a="1"/>
  <c r="DN89" i="2"/>
  <c r="AA41" i="2"/>
  <c r="Z15" i="2"/>
  <c r="AJ4" i="2"/>
  <c r="AM3" i="2"/>
  <c r="AB41" i="2"/>
  <c r="C97" i="2"/>
  <c r="J89" i="2"/>
  <c r="BE99" i="2"/>
  <c r="AT81" i="2"/>
  <c r="DN81" i="2" a="1"/>
  <c r="DN81" i="2"/>
  <c r="BK99" i="2"/>
  <c r="AD97" i="2"/>
  <c r="J97" i="2"/>
  <c r="AR81" i="2"/>
  <c r="AG89" i="2"/>
  <c r="AH89" i="2"/>
  <c r="AK81" i="2"/>
  <c r="Z35" i="2"/>
  <c r="AX36" i="2"/>
  <c r="BI99" i="2"/>
  <c r="BM99" i="2"/>
  <c r="AO97" i="2"/>
  <c r="V81" i="2"/>
  <c r="DJ95" i="2"/>
  <c r="DK93" i="2" a="1"/>
  <c r="DK93" i="2"/>
  <c r="DM87" i="2" a="1"/>
  <c r="DM87" i="2"/>
  <c r="DM86" i="2" a="1"/>
  <c r="DM86" i="2"/>
  <c r="DL85" i="2" a="1"/>
  <c r="DL85" i="2"/>
  <c r="DL84" i="2" a="1"/>
  <c r="DL84" i="2"/>
  <c r="DO79" i="2" a="1"/>
  <c r="DO79" i="2"/>
  <c r="DP77" i="2" a="1"/>
  <c r="DP77" i="2"/>
  <c r="DP76" i="2" a="1"/>
  <c r="DP76" i="2"/>
  <c r="DO75" i="2" a="1"/>
  <c r="DO75" i="2"/>
  <c r="H6" i="2"/>
  <c r="H7" i="2"/>
  <c r="U96" i="2"/>
  <c r="AX88" i="2"/>
  <c r="BA76" i="2"/>
  <c r="BK76" i="2"/>
  <c r="BE83" i="2"/>
  <c r="AR80" i="2"/>
  <c r="AO96" i="2"/>
  <c r="AA48" i="2"/>
  <c r="C96" i="2"/>
  <c r="BG86" i="2"/>
  <c r="BG99" i="2"/>
  <c r="J96" i="2"/>
  <c r="AD96" i="2"/>
  <c r="AW80" i="2"/>
  <c r="G96" i="2"/>
  <c r="DP100" i="2" a="1"/>
  <c r="DP100" i="2"/>
  <c r="DM95" i="2" a="1"/>
  <c r="DM95" i="2"/>
  <c r="DN93" i="2" a="1"/>
  <c r="DN93" i="2"/>
  <c r="DO92" i="2" a="1"/>
  <c r="DO92" i="2"/>
  <c r="DP91" i="2" a="1"/>
  <c r="DP91" i="2"/>
  <c r="DQ90" i="2" a="1"/>
  <c r="DQ90" i="2"/>
  <c r="DK87" i="2" a="1"/>
  <c r="DK87" i="2"/>
  <c r="DL86" i="2" a="1"/>
  <c r="DL86" i="2"/>
  <c r="DM85" i="2" a="1"/>
  <c r="DM85" i="2"/>
  <c r="DN84" i="2" a="1"/>
  <c r="DN84" i="2"/>
  <c r="DP82" i="2" a="1"/>
  <c r="DP82" i="2"/>
  <c r="DM80" i="2" a="1"/>
  <c r="DM80" i="2"/>
  <c r="DK79" i="2" a="1"/>
  <c r="DK79" i="2"/>
  <c r="DM77" i="2" a="1"/>
  <c r="DM77" i="2"/>
  <c r="DN76" i="2" a="1"/>
  <c r="DN76" i="2"/>
  <c r="DN75" i="2" a="1"/>
  <c r="DN75" i="2"/>
  <c r="DN74" i="2" a="1"/>
  <c r="DN7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E4" i="2"/>
  <c r="E5" i="2"/>
  <c r="E6" i="2"/>
  <c r="E7" i="2"/>
  <c r="E8" i="2"/>
  <c r="E9" i="2"/>
  <c r="DN96" i="2" a="1"/>
  <c r="DN96" i="2"/>
  <c r="AS88" i="2"/>
  <c r="DL80" i="2" a="1"/>
  <c r="DL80" i="2"/>
  <c r="AA72" i="2"/>
  <c r="AB54" i="2"/>
  <c r="AA40" i="2"/>
  <c r="AB33" i="2"/>
  <c r="AB17" i="2"/>
  <c r="AA96" i="2"/>
  <c r="AF96" i="2"/>
  <c r="AJ96" i="2"/>
  <c r="O96" i="2"/>
  <c r="AJ80" i="2"/>
  <c r="AO80" i="2"/>
  <c r="C80" i="2"/>
  <c r="Y80" i="2"/>
  <c r="AG96" i="2"/>
  <c r="V96" i="2"/>
  <c r="AQ96" i="2"/>
  <c r="F80" i="2"/>
  <c r="AA10" i="2"/>
  <c r="AU80" i="2"/>
  <c r="BA80" i="2"/>
  <c r="BK80" i="2"/>
  <c r="AG80" i="2"/>
  <c r="D80" i="2"/>
  <c r="U80" i="2"/>
  <c r="Y96" i="2"/>
  <c r="F96" i="2"/>
  <c r="S96" i="2"/>
  <c r="AE80" i="2"/>
  <c r="AB25" i="2"/>
  <c r="DK80" i="2" a="1"/>
  <c r="DK80" i="2"/>
  <c r="Z23" i="2"/>
  <c r="AF24" i="2"/>
  <c r="BC86" i="2"/>
  <c r="BE86" i="2"/>
  <c r="AL96" i="2"/>
  <c r="DR96" i="2" a="1"/>
  <c r="DR96" i="2"/>
  <c r="AN96" i="2"/>
  <c r="DL96" i="2" a="1"/>
  <c r="DL96" i="2"/>
  <c r="Z88" i="2"/>
  <c r="AM80" i="2"/>
  <c r="AQ80" i="2"/>
  <c r="AV80" i="2"/>
  <c r="AN88" i="2"/>
  <c r="X80" i="2"/>
  <c r="AM88" i="2"/>
  <c r="D88" i="2"/>
  <c r="AK88" i="2"/>
  <c r="U88" i="2"/>
  <c r="J80" i="2"/>
  <c r="AG88" i="2"/>
  <c r="AV96" i="2"/>
  <c r="AS96" i="2"/>
  <c r="AP96" i="2"/>
  <c r="AB80" i="2"/>
  <c r="DP96" i="2" a="1"/>
  <c r="DP96" i="2"/>
  <c r="DN88" i="2" a="1"/>
  <c r="DN88" i="2"/>
  <c r="DR80" i="2" a="1"/>
  <c r="DR80" i="2"/>
  <c r="DJ80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AT96" i="2"/>
  <c r="Z80" i="2"/>
  <c r="X96" i="2"/>
  <c r="AT80" i="2"/>
  <c r="AI80" i="2"/>
  <c r="AN80" i="2"/>
  <c r="AR88" i="2"/>
  <c r="L80" i="2"/>
  <c r="X88" i="2"/>
  <c r="AL88" i="2"/>
  <c r="AJ88" i="2"/>
  <c r="P96" i="2"/>
  <c r="AK96" i="2"/>
  <c r="AH96" i="2"/>
  <c r="AA33" i="2"/>
  <c r="AA54" i="2"/>
  <c r="DO96" i="2" a="1"/>
  <c r="DO96" i="2"/>
  <c r="DQ80" i="2" a="1"/>
  <c r="DQ80" i="2"/>
  <c r="I96" i="2"/>
  <c r="AW96" i="2"/>
  <c r="Z72" i="2"/>
  <c r="AL80" i="2"/>
  <c r="AX80" i="2"/>
  <c r="AF80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O80" i="2"/>
  <c r="L88" i="2"/>
  <c r="AU96" i="2"/>
  <c r="M96" i="2"/>
  <c r="Z96" i="2"/>
  <c r="V80" i="2"/>
  <c r="G80" i="2"/>
  <c r="S80" i="2"/>
  <c r="I80" i="2"/>
  <c r="AB48" i="2"/>
  <c r="AA25" i="2"/>
  <c r="AA88" i="2"/>
  <c r="DP80" i="2" a="1"/>
  <c r="DP80" i="2"/>
  <c r="AR96" i="2"/>
  <c r="BQ86" i="2"/>
  <c r="BK86" i="2"/>
  <c r="DQ96" i="2" a="1"/>
  <c r="DQ96" i="2"/>
  <c r="AX96" i="2"/>
  <c r="AS80" i="2"/>
  <c r="AP80" i="2"/>
  <c r="AF88" i="2"/>
  <c r="P80" i="2"/>
  <c r="O88" i="2"/>
  <c r="M80" i="2"/>
  <c r="AQ88" i="2"/>
  <c r="AM96" i="2"/>
  <c r="L96" i="2"/>
  <c r="R96" i="2"/>
  <c r="AB10" i="2"/>
  <c r="AD80" i="2"/>
  <c r="DM96" i="2" a="1"/>
  <c r="DM96" i="2"/>
  <c r="DO80" i="2" a="1"/>
  <c r="DO80" i="2"/>
  <c r="DJ96" i="2"/>
  <c r="AB96" i="2"/>
  <c r="AI96" i="2"/>
  <c r="AK80" i="2"/>
  <c r="AH80" i="2"/>
  <c r="P88" i="2"/>
  <c r="R80" i="2"/>
  <c r="AE96" i="2"/>
  <c r="D96" i="2"/>
  <c r="AB40" i="2"/>
  <c r="AA17" i="2"/>
  <c r="AA80" i="2"/>
  <c r="DK96" i="2" a="1"/>
  <c r="DK96" i="2"/>
  <c r="DN80" i="2" a="1"/>
  <c r="DN80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Z3" i="2"/>
  <c r="AC3" i="2"/>
  <c r="Z56" i="2"/>
  <c r="Z64" i="2"/>
  <c r="Z46" i="2"/>
  <c r="Z38" i="2"/>
  <c r="Z31" i="2"/>
  <c r="Z16" i="2"/>
  <c r="AF16" i="2"/>
  <c r="Z9" i="2"/>
  <c r="Z49" i="2"/>
  <c r="Z65" i="2"/>
  <c r="Z37" i="2"/>
  <c r="Z30" i="2"/>
  <c r="Z8" i="2"/>
  <c r="Z50" i="2"/>
  <c r="Z58" i="2"/>
  <c r="Z66" i="2"/>
  <c r="Z36" i="2"/>
  <c r="Z22" i="2"/>
  <c r="Z7" i="2"/>
  <c r="AX8" i="2"/>
  <c r="Z51" i="2"/>
  <c r="Z59" i="2"/>
  <c r="Z67" i="2"/>
  <c r="Z43" i="2"/>
  <c r="Z28" i="2"/>
  <c r="AX29" i="2"/>
  <c r="Z21" i="2"/>
  <c r="AX22" i="2"/>
  <c r="Z14" i="2"/>
  <c r="AX15" i="2"/>
  <c r="Z6" i="2"/>
  <c r="AL3" i="2"/>
  <c r="BD82" i="2"/>
  <c r="DM74" i="2" a="1"/>
  <c r="DM74" i="2"/>
  <c r="Z60" i="2"/>
  <c r="Z42" i="2"/>
  <c r="Z27" i="2"/>
  <c r="Z20" i="2"/>
  <c r="Z5" i="2"/>
  <c r="BY89" i="2"/>
  <c r="AB73" i="2"/>
  <c r="Z53" i="2"/>
  <c r="Z61" i="2"/>
  <c r="Z69" i="2"/>
  <c r="Z41" i="2"/>
  <c r="Z26" i="2"/>
  <c r="Z19" i="2"/>
  <c r="AX20" i="2"/>
  <c r="Z12" i="2"/>
  <c r="Z4" i="2"/>
  <c r="AB72" i="2"/>
  <c r="Z54" i="2"/>
  <c r="Z48" i="2"/>
  <c r="Z40" i="2"/>
  <c r="Z33" i="2"/>
  <c r="Z25" i="2"/>
  <c r="Z11" i="2"/>
  <c r="Z71" i="2"/>
  <c r="Z47" i="2"/>
  <c r="Z39" i="2"/>
  <c r="AF40" i="2"/>
  <c r="Z32" i="2"/>
  <c r="Z24" i="2"/>
  <c r="Z17" i="2"/>
  <c r="Z10" i="2"/>
  <c r="Z97" i="2"/>
  <c r="O97" i="2"/>
  <c r="AQ81" i="2"/>
  <c r="AX81" i="2"/>
  <c r="AU89" i="2"/>
  <c r="AV89" i="2"/>
  <c r="G97" i="2"/>
  <c r="AH97" i="2"/>
  <c r="G89" i="2"/>
  <c r="Y89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AJ81" i="2"/>
  <c r="G8" i="2"/>
  <c r="G9" i="2"/>
  <c r="G10" i="2"/>
  <c r="G11" i="2"/>
  <c r="G12" i="2"/>
  <c r="I8" i="2"/>
  <c r="I9" i="2"/>
  <c r="I10" i="2"/>
  <c r="I11" i="2"/>
  <c r="I12" i="2"/>
  <c r="AI4" i="2"/>
  <c r="AA22" i="2"/>
  <c r="AA69" i="2"/>
  <c r="DM89" i="2" a="1"/>
  <c r="DM89" i="2"/>
  <c r="DM81" i="2" a="1"/>
  <c r="DM81" i="2"/>
  <c r="AY97" i="2"/>
  <c r="BL89" i="2"/>
  <c r="BB81" i="2"/>
  <c r="AJ3" i="2"/>
  <c r="DP97" i="2" a="1"/>
  <c r="DP97" i="2"/>
  <c r="Z81" i="2"/>
  <c r="AW81" i="2"/>
  <c r="AM81" i="2"/>
  <c r="AX89" i="2"/>
  <c r="AQ89" i="2"/>
  <c r="U97" i="2"/>
  <c r="Y97" i="2"/>
  <c r="R89" i="2"/>
  <c r="P81" i="2"/>
  <c r="M81" i="2"/>
  <c r="Y81" i="2"/>
  <c r="G81" i="2"/>
  <c r="I81" i="2"/>
  <c r="AD81" i="2"/>
  <c r="DL89" i="2" a="1"/>
  <c r="DL89" i="2"/>
  <c r="DL81" i="2" a="1"/>
  <c r="DL81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AK97" i="2"/>
  <c r="D97" i="2"/>
  <c r="AQ97" i="2"/>
  <c r="AF22" i="2"/>
  <c r="AL81" i="2"/>
  <c r="AP81" i="2"/>
  <c r="AM89" i="2"/>
  <c r="AN89" i="2"/>
  <c r="AA97" i="2"/>
  <c r="AN97" i="2"/>
  <c r="D89" i="2"/>
  <c r="P89" i="2"/>
  <c r="O81" i="2"/>
  <c r="L81" i="2"/>
  <c r="X81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D81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J81" i="2"/>
  <c r="J8" i="2"/>
  <c r="J9" i="2"/>
  <c r="J10" i="2"/>
  <c r="J11" i="2"/>
  <c r="J12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AI81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AF89" i="2"/>
  <c r="AE81" i="2"/>
  <c r="AB22" i="2"/>
  <c r="AB69" i="2"/>
  <c r="AB89" i="2"/>
  <c r="AA42" i="2"/>
  <c r="AA61" i="2"/>
  <c r="AA89" i="2"/>
  <c r="DK89" i="2" a="1"/>
  <c r="DK89" i="2"/>
  <c r="DK81" i="2" a="1"/>
  <c r="DK81" i="2"/>
  <c r="DN97" i="2" a="1"/>
  <c r="DN97" i="2"/>
  <c r="M97" i="2"/>
  <c r="AT97" i="2"/>
  <c r="AG97" i="2"/>
  <c r="DL97" i="2" a="1"/>
  <c r="DL97" i="2"/>
  <c r="P97" i="2"/>
  <c r="AO81" i="2"/>
  <c r="AS81" i="2"/>
  <c r="AS89" i="2"/>
  <c r="AT89" i="2"/>
  <c r="AX97" i="2"/>
  <c r="F97" i="2"/>
  <c r="L89" i="2"/>
  <c r="X89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AH81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F81" i="2"/>
  <c r="I89" i="2"/>
  <c r="AL89" i="2"/>
  <c r="AD89" i="2"/>
  <c r="AA53" i="2"/>
  <c r="AA81" i="2"/>
  <c r="BA89" i="2"/>
  <c r="BM89" i="2"/>
  <c r="DR97" i="2" a="1"/>
  <c r="DR97" i="2"/>
  <c r="DR89" i="2" a="1"/>
  <c r="DR89" i="2"/>
  <c r="DJ89" i="2"/>
  <c r="DR81" i="2" a="1"/>
  <c r="DR81" i="2"/>
  <c r="DJ81" i="2"/>
  <c r="AJ97" i="2"/>
  <c r="DO97" i="2" a="1"/>
  <c r="DO97" i="2"/>
  <c r="S97" i="2"/>
  <c r="AI97" i="2"/>
  <c r="AU97" i="2"/>
  <c r="BA81" i="2"/>
  <c r="BI81" i="2"/>
  <c r="AW89" i="2"/>
  <c r="AP89" i="2"/>
  <c r="BA97" i="2"/>
  <c r="BI97" i="2"/>
  <c r="X97" i="2"/>
  <c r="AB97" i="2"/>
  <c r="M89" i="2"/>
  <c r="U81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S81" i="2"/>
  <c r="AI89" i="2"/>
  <c r="AE89" i="2"/>
  <c r="AB42" i="2"/>
  <c r="AB61" i="2"/>
  <c r="AB81" i="2"/>
  <c r="AA8" i="2"/>
  <c r="AA73" i="2"/>
  <c r="I97" i="2"/>
  <c r="DQ89" i="2" a="1"/>
  <c r="DQ89" i="2"/>
  <c r="DQ81" i="2" a="1"/>
  <c r="DQ81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AW97" i="2"/>
  <c r="AV97" i="2"/>
  <c r="V97" i="2"/>
  <c r="AL97" i="2"/>
  <c r="DJ97" i="2"/>
  <c r="Z73" i="2"/>
  <c r="AF73" i="2"/>
  <c r="AN81" i="2"/>
  <c r="AG81" i="2"/>
  <c r="AR89" i="2"/>
  <c r="AK89" i="2"/>
  <c r="AR97" i="2"/>
  <c r="AE97" i="2"/>
  <c r="U89" i="2"/>
  <c r="C89" i="2"/>
  <c r="C81" i="2"/>
  <c r="R81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F89" i="2"/>
  <c r="AB53" i="2"/>
  <c r="AF97" i="2"/>
  <c r="DP89" i="2" a="1"/>
  <c r="DP89" i="2"/>
  <c r="DP81" i="2" a="1"/>
  <c r="DP81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BD89" i="2"/>
  <c r="BH89" i="2"/>
  <c r="AX42" i="2"/>
  <c r="L97" i="2"/>
  <c r="AM97" i="2"/>
  <c r="DQ97" i="2" a="1"/>
  <c r="DQ97" i="2"/>
  <c r="DM97" i="2" a="1"/>
  <c r="DM97" i="2"/>
  <c r="AP97" i="2"/>
  <c r="Z89" i="2"/>
  <c r="AF81" i="2"/>
  <c r="AU81" i="2"/>
  <c r="AO89" i="2"/>
  <c r="AJ89" i="2"/>
  <c r="R97" i="2"/>
  <c r="AS97" i="2"/>
  <c r="O89" i="2"/>
  <c r="V89" i="2"/>
  <c r="S89" i="2"/>
  <c r="AV81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AB8" i="2"/>
  <c r="DO89" i="2" a="1"/>
  <c r="DO89" i="2"/>
  <c r="DO81" i="2" a="1"/>
  <c r="DO8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DO88" i="2" a="1"/>
  <c r="DO88" i="2"/>
  <c r="F88" i="2"/>
  <c r="AO88" i="2"/>
  <c r="G88" i="2"/>
  <c r="V88" i="2"/>
  <c r="AV88" i="2"/>
  <c r="DP88" i="2" a="1"/>
  <c r="DP88" i="2"/>
  <c r="AE88" i="2"/>
  <c r="AW88" i="2"/>
  <c r="J88" i="2"/>
  <c r="DQ88" i="2" a="1"/>
  <c r="DQ88" i="2"/>
  <c r="S88" i="2"/>
  <c r="M88" i="2"/>
  <c r="DJ88" i="2"/>
  <c r="DR88" i="2" a="1"/>
  <c r="DR88" i="2"/>
  <c r="AD88" i="2"/>
  <c r="C88" i="2"/>
  <c r="AI88" i="2"/>
  <c r="DK88" i="2" a="1"/>
  <c r="DK88" i="2"/>
  <c r="R88" i="2"/>
  <c r="DL88" i="2" a="1"/>
  <c r="DL88" i="2"/>
  <c r="I88" i="2"/>
  <c r="AH88" i="2"/>
  <c r="BA88" i="2"/>
  <c r="BE88" i="2"/>
  <c r="AT88" i="2"/>
  <c r="AU88" i="2"/>
  <c r="DM88" i="2" a="1"/>
  <c r="DM88" i="2"/>
  <c r="AB88" i="2"/>
  <c r="Y88" i="2"/>
  <c r="AP88" i="2"/>
  <c r="Z62" i="2"/>
  <c r="AX62" i="2"/>
  <c r="AB62" i="2"/>
  <c r="AA62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Z34" i="2"/>
  <c r="AB34" i="2"/>
  <c r="AA34" i="2"/>
  <c r="AL4" i="2"/>
  <c r="DQ94" i="2" a="1"/>
  <c r="DQ94" i="2"/>
  <c r="AB94" i="2"/>
  <c r="J94" i="2"/>
  <c r="G94" i="2"/>
  <c r="AT94" i="2"/>
  <c r="AW94" i="2"/>
  <c r="AR94" i="2"/>
  <c r="DJ94" i="2"/>
  <c r="DR94" i="2" a="1"/>
  <c r="DR94" i="2"/>
  <c r="DK94" i="2" a="1"/>
  <c r="DK94" i="2"/>
  <c r="DL94" i="2" a="1"/>
  <c r="DL94" i="2"/>
  <c r="DM94" i="2" a="1"/>
  <c r="DM94" i="2"/>
  <c r="DN94" i="2" a="1"/>
  <c r="DN94" i="2"/>
  <c r="DO94" i="2" a="1"/>
  <c r="DO94" i="2"/>
  <c r="BD78" i="2"/>
  <c r="DQ78" i="2" a="1"/>
  <c r="DQ78" i="2"/>
  <c r="AB78" i="2"/>
  <c r="M78" i="2"/>
  <c r="AR78" i="2"/>
  <c r="AU78" i="2"/>
  <c r="AX78" i="2"/>
  <c r="DJ78" i="2"/>
  <c r="DR78" i="2" a="1"/>
  <c r="DR78" i="2"/>
  <c r="AA78" i="2"/>
  <c r="AD78" i="2"/>
  <c r="V78" i="2"/>
  <c r="C78" i="2"/>
  <c r="DK78" i="2" a="1"/>
  <c r="DK78" i="2"/>
  <c r="S78" i="2"/>
  <c r="R78" i="2"/>
  <c r="DL78" i="2" a="1"/>
  <c r="DL78" i="2"/>
  <c r="I78" i="2"/>
  <c r="DM78" i="2" a="1"/>
  <c r="DM78" i="2"/>
  <c r="Y78" i="2"/>
  <c r="DN78" i="2" a="1"/>
  <c r="DN78" i="2"/>
  <c r="DO78" i="2" a="1"/>
  <c r="DO78" i="2"/>
  <c r="F78" i="2"/>
  <c r="G78" i="2"/>
  <c r="Z13" i="2"/>
  <c r="AB13" i="2"/>
  <c r="AA13" i="2"/>
  <c r="Z29" i="2"/>
  <c r="AB29" i="2"/>
  <c r="AA29" i="2"/>
  <c r="Z57" i="2"/>
  <c r="AB57" i="2"/>
  <c r="AA57" i="2"/>
  <c r="Z45" i="2"/>
  <c r="AB45" i="2"/>
  <c r="AA45" i="2"/>
  <c r="Z18" i="2"/>
  <c r="AB18" i="2"/>
  <c r="AA1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99" i="2"/>
  <c r="AO99" i="2"/>
  <c r="C99" i="2"/>
  <c r="AB99" i="2"/>
  <c r="V99" i="2"/>
  <c r="AU99" i="2"/>
  <c r="DR99" i="2" a="1"/>
  <c r="DR99" i="2"/>
  <c r="DL83" i="2" a="1"/>
  <c r="DL83" i="2"/>
  <c r="I83" i="2"/>
  <c r="AU83" i="2"/>
  <c r="AP83" i="2"/>
  <c r="AS83" i="2"/>
  <c r="DM83" i="2" a="1"/>
  <c r="DM83" i="2"/>
  <c r="Y83" i="2"/>
  <c r="DN83" i="2" a="1"/>
  <c r="DN83" i="2"/>
  <c r="DO83" i="2" a="1"/>
  <c r="DO83" i="2"/>
  <c r="AB83" i="2"/>
  <c r="F83" i="2"/>
  <c r="DP83" i="2" a="1"/>
  <c r="DP83" i="2"/>
  <c r="AA83" i="2"/>
  <c r="AE83" i="2"/>
  <c r="J83" i="2"/>
  <c r="DQ83" i="2" a="1"/>
  <c r="DQ83" i="2"/>
  <c r="S83" i="2"/>
  <c r="M83" i="2"/>
  <c r="DJ83" i="2"/>
  <c r="DR83" i="2" a="1"/>
  <c r="DR83" i="2"/>
  <c r="AD83" i="2"/>
  <c r="C83" i="2"/>
  <c r="Z52" i="2"/>
  <c r="AB52" i="2"/>
  <c r="AA52" i="2"/>
  <c r="Z68" i="2"/>
  <c r="AB68" i="2"/>
  <c r="AA68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DH86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AD5" i="2"/>
  <c r="BB74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DK76" i="2" a="1"/>
  <c r="DK76" i="2"/>
  <c r="DL75" i="2" a="1"/>
  <c r="DL75" i="2"/>
  <c r="AE5" i="2"/>
  <c r="AM4" i="2"/>
  <c r="Z70" i="2"/>
  <c r="AC4" i="2"/>
  <c r="AC5" i="2"/>
  <c r="Z55" i="2"/>
  <c r="Z63" i="2"/>
  <c r="Z44" i="2"/>
  <c r="BO99" i="2"/>
  <c r="BO83" i="2"/>
  <c r="BO85" i="2"/>
  <c r="BO86" i="2"/>
  <c r="BO74" i="2"/>
  <c r="BO95" i="2"/>
  <c r="BO80" i="2"/>
  <c r="BI75" i="2"/>
  <c r="BI91" i="2"/>
  <c r="BE92" i="2"/>
  <c r="BE96" i="2"/>
  <c r="BE74" i="2"/>
  <c r="BC90" i="2"/>
  <c r="BC87" i="2"/>
  <c r="BC85" i="2"/>
  <c r="BK85" i="2"/>
  <c r="BQ91" i="2"/>
  <c r="BQ75" i="2"/>
  <c r="BM91" i="2"/>
  <c r="BG78" i="2"/>
  <c r="BE78" i="2"/>
  <c r="BK91" i="2"/>
  <c r="BI78" i="2"/>
  <c r="BO78" i="2"/>
  <c r="BG91" i="2"/>
  <c r="BM78" i="2"/>
  <c r="BQ78" i="2"/>
  <c r="BC91" i="2"/>
  <c r="BC78" i="2"/>
  <c r="BM75" i="2"/>
  <c r="BO75" i="2"/>
  <c r="BE91" i="2"/>
  <c r="BO91" i="2"/>
  <c r="BE94" i="2"/>
  <c r="BE82" i="2"/>
  <c r="BQ79" i="2"/>
  <c r="BE87" i="2"/>
  <c r="BE79" i="2"/>
  <c r="BO94" i="2"/>
  <c r="BM94" i="2"/>
  <c r="BC79" i="2"/>
  <c r="BM79" i="2"/>
  <c r="BC94" i="2"/>
  <c r="BQ94" i="2"/>
  <c r="BO79" i="2"/>
  <c r="BG87" i="2"/>
  <c r="BK87" i="2"/>
  <c r="BG79" i="2"/>
  <c r="BQ87" i="2"/>
  <c r="BK79" i="2"/>
  <c r="BI94" i="2"/>
  <c r="BM87" i="2"/>
  <c r="BO87" i="2"/>
  <c r="BI87" i="2"/>
  <c r="BQ85" i="2"/>
  <c r="BE85" i="2"/>
  <c r="BG85" i="2"/>
  <c r="BM85" i="2"/>
  <c r="BI85" i="2"/>
  <c r="BC84" i="2"/>
  <c r="BG76" i="2"/>
  <c r="BC92" i="2"/>
  <c r="BK92" i="2"/>
  <c r="BM83" i="2"/>
  <c r="BE81" i="2"/>
  <c r="BK90" i="2"/>
  <c r="BQ83" i="2"/>
  <c r="BQ74" i="2"/>
  <c r="BG94" i="2"/>
  <c r="BM81" i="2"/>
  <c r="BG74" i="2"/>
  <c r="BC97" i="2"/>
  <c r="BG90" i="2"/>
  <c r="BQ90" i="2"/>
  <c r="BK74" i="2"/>
  <c r="BK97" i="2"/>
  <c r="BE97" i="2"/>
  <c r="BO90" i="2"/>
  <c r="BK83" i="2"/>
  <c r="BC81" i="2"/>
  <c r="BC74" i="2"/>
  <c r="BI83" i="2"/>
  <c r="BM90" i="2"/>
  <c r="BM74" i="2"/>
  <c r="BQ97" i="2"/>
  <c r="BI90" i="2"/>
  <c r="BC83" i="2"/>
  <c r="BG97" i="2"/>
  <c r="BE93" i="2"/>
  <c r="BQ93" i="2"/>
  <c r="BC93" i="2"/>
  <c r="DG90" i="2"/>
  <c r="BS82" i="2"/>
  <c r="BW82" i="2"/>
  <c r="AY82" i="2"/>
  <c r="BW90" i="2"/>
  <c r="AZ82" i="2"/>
  <c r="BN78" i="2"/>
  <c r="BO93" i="2"/>
  <c r="BN82" i="2"/>
  <c r="BV90" i="2"/>
  <c r="BI93" i="2"/>
  <c r="BB82" i="2"/>
  <c r="BL82" i="2"/>
  <c r="BC82" i="2"/>
  <c r="BP82" i="2"/>
  <c r="BK93" i="2"/>
  <c r="BJ86" i="2"/>
  <c r="BF94" i="2"/>
  <c r="BI96" i="2"/>
  <c r="BI84" i="2"/>
  <c r="BG92" i="2"/>
  <c r="BM80" i="2"/>
  <c r="BG84" i="2"/>
  <c r="BQ80" i="2"/>
  <c r="BM92" i="2"/>
  <c r="BM84" i="2"/>
  <c r="BO96" i="2"/>
  <c r="BC80" i="2"/>
  <c r="BI92" i="2"/>
  <c r="BK96" i="2"/>
  <c r="BM96" i="2"/>
  <c r="BE80" i="2"/>
  <c r="BG96" i="2"/>
  <c r="BO92" i="2"/>
  <c r="BQ84" i="2"/>
  <c r="BQ96" i="2"/>
  <c r="BO84" i="2"/>
  <c r="BE84" i="2"/>
  <c r="BQ92" i="2"/>
  <c r="BG80" i="2"/>
  <c r="BC96" i="2"/>
  <c r="BQ77" i="2"/>
  <c r="BM77" i="2"/>
  <c r="BI100" i="2"/>
  <c r="BI77" i="2"/>
  <c r="BM100" i="2"/>
  <c r="BG100" i="2"/>
  <c r="BC100" i="2"/>
  <c r="BG77" i="2"/>
  <c r="BO100" i="2"/>
  <c r="BQ100" i="2"/>
  <c r="BO77" i="2"/>
  <c r="BE77" i="2"/>
  <c r="BC77" i="2"/>
  <c r="BM93" i="2"/>
  <c r="DH84" i="2"/>
  <c r="BE98" i="2"/>
  <c r="BC95" i="2"/>
  <c r="DH92" i="2"/>
  <c r="DH100" i="2"/>
  <c r="BK95" i="2"/>
  <c r="BM98" i="2"/>
  <c r="BG95" i="2"/>
  <c r="BI95" i="2"/>
  <c r="DH80" i="2"/>
  <c r="BE95" i="2"/>
  <c r="DH77" i="2"/>
  <c r="DH85" i="2"/>
  <c r="DH93" i="2"/>
  <c r="DH95" i="2"/>
  <c r="DH89" i="2"/>
  <c r="BQ95" i="2"/>
  <c r="BM95" i="2"/>
  <c r="DH83" i="2"/>
  <c r="DH91" i="2"/>
  <c r="DH99" i="2"/>
  <c r="BC98" i="2"/>
  <c r="BO98" i="2"/>
  <c r="BG98" i="2"/>
  <c r="AV3" i="2"/>
  <c r="AV28" i="2"/>
  <c r="AV12" i="2"/>
  <c r="AV26" i="2"/>
  <c r="AV25" i="2"/>
  <c r="AV43" i="2"/>
  <c r="AV41" i="2"/>
  <c r="AV42" i="2"/>
  <c r="AV11" i="2"/>
  <c r="AV27" i="2"/>
  <c r="AV5" i="2"/>
  <c r="AV7" i="2"/>
  <c r="AV10" i="2"/>
  <c r="AV9" i="2"/>
  <c r="AV8" i="2"/>
  <c r="AV6" i="2"/>
  <c r="AV4" i="2"/>
  <c r="AV18" i="2"/>
  <c r="AV23" i="2"/>
  <c r="AV40" i="2"/>
  <c r="AV67" i="2"/>
  <c r="AV47" i="2"/>
  <c r="AV72" i="2"/>
  <c r="AV57" i="2"/>
  <c r="AV15" i="2"/>
  <c r="AV34" i="2"/>
  <c r="AV65" i="2"/>
  <c r="AV46" i="2"/>
  <c r="AV73" i="2"/>
  <c r="AV54" i="2"/>
  <c r="AV29" i="2"/>
  <c r="AV64" i="2"/>
  <c r="AV44" i="2"/>
  <c r="AV55" i="2"/>
  <c r="AV62" i="2"/>
  <c r="AV52" i="2"/>
  <c r="AV30" i="2"/>
  <c r="AV56" i="2"/>
  <c r="AV38" i="2"/>
  <c r="AV63" i="2"/>
  <c r="AV31" i="2"/>
  <c r="AV61" i="2"/>
  <c r="AV59" i="2"/>
  <c r="AV20" i="2"/>
  <c r="AV70" i="2"/>
  <c r="AV53" i="2"/>
  <c r="AV45" i="2"/>
  <c r="AV49" i="2"/>
  <c r="AV32" i="2"/>
  <c r="AV58" i="2"/>
  <c r="AV16" i="2"/>
  <c r="AV68" i="2"/>
  <c r="AV60" i="2"/>
  <c r="AV69" i="2"/>
  <c r="AV51" i="2"/>
  <c r="AV33" i="2"/>
  <c r="AV66" i="2"/>
  <c r="AV50" i="2"/>
  <c r="AV19" i="2"/>
  <c r="AV22" i="2"/>
  <c r="AV48" i="2"/>
  <c r="AV35" i="2"/>
  <c r="AV14" i="2"/>
  <c r="AV24" i="2"/>
  <c r="AV39" i="2"/>
  <c r="AV17" i="2"/>
  <c r="AV13" i="2"/>
  <c r="AV21" i="2"/>
  <c r="AV36" i="2"/>
  <c r="AV71" i="2"/>
  <c r="AV37" i="2"/>
  <c r="BQ98" i="2"/>
  <c r="BI98" i="2"/>
  <c r="BV82" i="2"/>
  <c r="BU82" i="2"/>
  <c r="DH82" i="2"/>
  <c r="BC75" i="2"/>
  <c r="BE75" i="2"/>
  <c r="AZ89" i="2"/>
  <c r="BJ82" i="2"/>
  <c r="BL86" i="2"/>
  <c r="DG82" i="2"/>
  <c r="BG75" i="2"/>
  <c r="AY89" i="2"/>
  <c r="BC88" i="2"/>
  <c r="BT82" i="2"/>
  <c r="BH82" i="2"/>
  <c r="BF82" i="2"/>
  <c r="BY82" i="2"/>
  <c r="AC6" i="2"/>
  <c r="BB89" i="2"/>
  <c r="BJ89" i="2"/>
  <c r="DG89" i="2"/>
  <c r="BU89" i="2"/>
  <c r="BW89" i="2"/>
  <c r="BV86" i="2"/>
  <c r="BQ88" i="2"/>
  <c r="DH79" i="2"/>
  <c r="BT86" i="2"/>
  <c r="BV94" i="2"/>
  <c r="BN74" i="2"/>
  <c r="BG82" i="2"/>
  <c r="BM97" i="2"/>
  <c r="BI82" i="2"/>
  <c r="AF36" i="2"/>
  <c r="BM82" i="2"/>
  <c r="BK82" i="2"/>
  <c r="BQ82" i="2"/>
  <c r="BH81" i="2"/>
  <c r="BO97" i="2"/>
  <c r="BQ99" i="2"/>
  <c r="BC99" i="2"/>
  <c r="BW86" i="2"/>
  <c r="BH86" i="2"/>
  <c r="AY86" i="2"/>
  <c r="BN97" i="2"/>
  <c r="DH87" i="2"/>
  <c r="BD86" i="2"/>
  <c r="BI76" i="2"/>
  <c r="BE76" i="2"/>
  <c r="BY97" i="2"/>
  <c r="BF97" i="2"/>
  <c r="BT97" i="2"/>
  <c r="AF15" i="2"/>
  <c r="BL97" i="2"/>
  <c r="BB90" i="2"/>
  <c r="AZ90" i="2"/>
  <c r="BO76" i="2"/>
  <c r="BM76" i="2"/>
  <c r="BJ97" i="2"/>
  <c r="AY90" i="2"/>
  <c r="BP90" i="2"/>
  <c r="BH90" i="2"/>
  <c r="BF90" i="2"/>
  <c r="BD97" i="2"/>
  <c r="BJ90" i="2"/>
  <c r="BU90" i="2"/>
  <c r="BY90" i="2"/>
  <c r="AZ97" i="2"/>
  <c r="BV97" i="2"/>
  <c r="AF72" i="2"/>
  <c r="BL90" i="2"/>
  <c r="BT90" i="2"/>
  <c r="BQ76" i="2"/>
  <c r="BB97" i="2"/>
  <c r="BC76" i="2"/>
  <c r="BS90" i="2"/>
  <c r="DH90" i="2"/>
  <c r="BN90" i="2"/>
  <c r="BU97" i="2"/>
  <c r="BD90" i="2"/>
  <c r="BH97" i="2"/>
  <c r="BW97" i="2"/>
  <c r="AF61" i="2"/>
  <c r="AF20" i="2"/>
  <c r="BI80" i="2"/>
  <c r="AX73" i="2"/>
  <c r="BF81" i="2"/>
  <c r="AX72" i="2"/>
  <c r="DH81" i="2"/>
  <c r="BU86" i="2"/>
  <c r="BF86" i="2"/>
  <c r="BV81" i="2"/>
  <c r="BG81" i="2"/>
  <c r="BO81" i="2"/>
  <c r="BD81" i="2"/>
  <c r="BV89" i="2"/>
  <c r="BS89" i="2"/>
  <c r="BP89" i="2"/>
  <c r="AX43" i="2"/>
  <c r="AZ86" i="2"/>
  <c r="BU81" i="2"/>
  <c r="BK81" i="2"/>
  <c r="BT81" i="2"/>
  <c r="BT89" i="2"/>
  <c r="AF39" i="2"/>
  <c r="AX31" i="2"/>
  <c r="BL81" i="2"/>
  <c r="AZ81" i="2"/>
  <c r="BY86" i="2"/>
  <c r="BS86" i="2"/>
  <c r="BW81" i="2"/>
  <c r="AY81" i="2"/>
  <c r="AX39" i="2"/>
  <c r="AF42" i="2"/>
  <c r="DO3" i="2" a="1"/>
  <c r="DO3" i="2"/>
  <c r="BY81" i="2"/>
  <c r="AF54" i="2"/>
  <c r="AF47" i="2"/>
  <c r="DG97" i="2"/>
  <c r="DG86" i="2"/>
  <c r="BP86" i="2"/>
  <c r="BS81" i="2"/>
  <c r="BN81" i="2"/>
  <c r="BH78" i="2"/>
  <c r="BI88" i="2"/>
  <c r="AX47" i="2"/>
  <c r="DH88" i="2"/>
  <c r="BN86" i="2"/>
  <c r="BU78" i="2"/>
  <c r="BB86" i="2"/>
  <c r="BJ94" i="2"/>
  <c r="AF29" i="2"/>
  <c r="AX7" i="2"/>
  <c r="AX24" i="2"/>
  <c r="BB78" i="2"/>
  <c r="DG78" i="2"/>
  <c r="BL78" i="2"/>
  <c r="BY78" i="2"/>
  <c r="AF31" i="2"/>
  <c r="AY78" i="2"/>
  <c r="DH98" i="2"/>
  <c r="BK88" i="2"/>
  <c r="AG3" i="2"/>
  <c r="AX48" i="2"/>
  <c r="AF43" i="2"/>
  <c r="BS98" i="2"/>
  <c r="BU98" i="2"/>
  <c r="AF48" i="2"/>
  <c r="DH96" i="2"/>
  <c r="BW78" i="2"/>
  <c r="BG88" i="2"/>
  <c r="BM88" i="2"/>
  <c r="DH3" i="2"/>
  <c r="BJ81" i="2"/>
  <c r="DH75" i="2"/>
  <c r="DH76" i="2"/>
  <c r="BS74" i="2"/>
  <c r="BV74" i="2"/>
  <c r="AX40" i="2"/>
  <c r="AF7" i="2"/>
  <c r="BC89" i="2"/>
  <c r="AF62" i="2"/>
  <c r="AF8" i="2"/>
  <c r="AX4" i="2"/>
  <c r="AF4" i="2"/>
  <c r="AF25" i="2"/>
  <c r="AX25" i="2"/>
  <c r="AX5" i="2"/>
  <c r="AF5" i="2"/>
  <c r="AF60" i="2"/>
  <c r="AX60" i="2"/>
  <c r="AX59" i="2"/>
  <c r="AF59" i="2"/>
  <c r="BJ98" i="2"/>
  <c r="BV78" i="2"/>
  <c r="BQ81" i="2"/>
  <c r="AX34" i="2"/>
  <c r="AF34" i="2"/>
  <c r="AX6" i="2"/>
  <c r="AF6" i="2"/>
  <c r="BD92" i="2"/>
  <c r="BJ92" i="2"/>
  <c r="DG92" i="2"/>
  <c r="AY92" i="2"/>
  <c r="AZ92" i="2"/>
  <c r="BT92" i="2"/>
  <c r="BB92" i="2"/>
  <c r="BW92" i="2"/>
  <c r="BF92" i="2"/>
  <c r="BY92" i="2"/>
  <c r="BU92" i="2"/>
  <c r="BH92" i="2"/>
  <c r="BS92" i="2"/>
  <c r="BL92" i="2"/>
  <c r="BV92" i="2"/>
  <c r="BN92" i="2"/>
  <c r="BP92" i="2"/>
  <c r="AX50" i="2"/>
  <c r="AF50" i="2"/>
  <c r="AX10" i="2"/>
  <c r="AF10" i="2"/>
  <c r="AX33" i="2"/>
  <c r="AF33" i="2"/>
  <c r="AF41" i="2"/>
  <c r="AX41" i="2"/>
  <c r="DG81" i="2"/>
  <c r="BP81" i="2"/>
  <c r="AF37" i="2"/>
  <c r="AX37" i="2"/>
  <c r="AX51" i="2"/>
  <c r="AF51" i="2"/>
  <c r="BJ100" i="2"/>
  <c r="BV100" i="2"/>
  <c r="BL100" i="2"/>
  <c r="BT100" i="2"/>
  <c r="BP100" i="2"/>
  <c r="BD100" i="2"/>
  <c r="BH100" i="2"/>
  <c r="DG100" i="2"/>
  <c r="BY100" i="2"/>
  <c r="BF100" i="2"/>
  <c r="AY100" i="2"/>
  <c r="BS100" i="2"/>
  <c r="BB100" i="2"/>
  <c r="BW100" i="2"/>
  <c r="BN100" i="2"/>
  <c r="BU100" i="2"/>
  <c r="AZ100" i="2"/>
  <c r="AX38" i="2"/>
  <c r="AF38" i="2"/>
  <c r="BN77" i="2"/>
  <c r="BD77" i="2"/>
  <c r="BV77" i="2"/>
  <c r="AY77" i="2"/>
  <c r="BS77" i="2"/>
  <c r="BH77" i="2"/>
  <c r="AZ77" i="2"/>
  <c r="BB77" i="2"/>
  <c r="BW77" i="2"/>
  <c r="BP77" i="2"/>
  <c r="DG77" i="2"/>
  <c r="BL77" i="2"/>
  <c r="BY77" i="2"/>
  <c r="BU77" i="2"/>
  <c r="BF77" i="2"/>
  <c r="BJ77" i="2"/>
  <c r="BT77" i="2"/>
  <c r="AF17" i="2"/>
  <c r="AX17" i="2"/>
  <c r="AF65" i="2"/>
  <c r="AX65" i="2"/>
  <c r="AF11" i="2"/>
  <c r="AX11" i="2"/>
  <c r="AX12" i="2"/>
  <c r="AF12" i="2"/>
  <c r="BW80" i="2"/>
  <c r="BY80" i="2"/>
  <c r="BP80" i="2"/>
  <c r="AY80" i="2"/>
  <c r="BH80" i="2"/>
  <c r="BB80" i="2"/>
  <c r="BS80" i="2"/>
  <c r="BD80" i="2"/>
  <c r="BF80" i="2"/>
  <c r="BN80" i="2"/>
  <c r="AZ80" i="2"/>
  <c r="DG80" i="2"/>
  <c r="BJ80" i="2"/>
  <c r="BL80" i="2"/>
  <c r="BU80" i="2"/>
  <c r="BV80" i="2"/>
  <c r="BT80" i="2"/>
  <c r="AF21" i="2"/>
  <c r="AX21" i="2"/>
  <c r="AX49" i="2"/>
  <c r="AF49" i="2"/>
  <c r="AX61" i="2"/>
  <c r="BN89" i="2"/>
  <c r="BF89" i="2"/>
  <c r="BS76" i="2"/>
  <c r="AY76" i="2"/>
  <c r="BV76" i="2"/>
  <c r="BJ76" i="2"/>
  <c r="BT76" i="2"/>
  <c r="AZ76" i="2"/>
  <c r="BL76" i="2"/>
  <c r="BD76" i="2"/>
  <c r="DG76" i="2"/>
  <c r="BP76" i="2"/>
  <c r="BF76" i="2"/>
  <c r="BU76" i="2"/>
  <c r="BN76" i="2"/>
  <c r="BH76" i="2"/>
  <c r="BY76" i="2"/>
  <c r="BW76" i="2"/>
  <c r="BB76" i="2"/>
  <c r="AX9" i="2"/>
  <c r="AF9" i="2"/>
  <c r="BY85" i="2"/>
  <c r="BP85" i="2"/>
  <c r="BD85" i="2"/>
  <c r="DG85" i="2"/>
  <c r="BN85" i="2"/>
  <c r="BS85" i="2"/>
  <c r="BT85" i="2"/>
  <c r="AZ85" i="2"/>
  <c r="BL85" i="2"/>
  <c r="BJ85" i="2"/>
  <c r="BU85" i="2"/>
  <c r="BW85" i="2"/>
  <c r="BH85" i="2"/>
  <c r="BF85" i="2"/>
  <c r="BV85" i="2"/>
  <c r="AY85" i="2"/>
  <c r="BB85" i="2"/>
  <c r="BZ3" i="2"/>
  <c r="BT3" i="2"/>
  <c r="AN3" i="2"/>
  <c r="BA3" i="2"/>
  <c r="BY3" i="2"/>
  <c r="BS3" i="2"/>
  <c r="BH3" i="2"/>
  <c r="AW4" i="2"/>
  <c r="DG3" i="2"/>
  <c r="AS3" i="2"/>
  <c r="AO3" i="2"/>
  <c r="AZ3" i="2"/>
  <c r="BL3" i="2"/>
  <c r="BB3" i="2"/>
  <c r="BW3" i="2"/>
  <c r="BJ3" i="2"/>
  <c r="BF3" i="2"/>
  <c r="BU3" i="2"/>
  <c r="AT3" i="2"/>
  <c r="AQ3" i="2"/>
  <c r="AP3" i="2"/>
  <c r="BN3" i="2"/>
  <c r="AH3" i="2"/>
  <c r="AK3" i="2"/>
  <c r="BD3" i="2"/>
  <c r="AU3" i="2"/>
  <c r="BP3" i="2"/>
  <c r="AY3" i="2"/>
  <c r="AR3" i="2"/>
  <c r="BV3" i="2"/>
  <c r="BJ78" i="2"/>
  <c r="BP78" i="2"/>
  <c r="BT78" i="2"/>
  <c r="BO88" i="2"/>
  <c r="AF32" i="2"/>
  <c r="AF18" i="2"/>
  <c r="AX18" i="2"/>
  <c r="AX27" i="2"/>
  <c r="AF27" i="2"/>
  <c r="AF28" i="2"/>
  <c r="AX28" i="2"/>
  <c r="AX67" i="2"/>
  <c r="AF67" i="2"/>
  <c r="AX16" i="2"/>
  <c r="AX66" i="2"/>
  <c r="AF66" i="2"/>
  <c r="AX32" i="2"/>
  <c r="AX26" i="2"/>
  <c r="AF26" i="2"/>
  <c r="BS96" i="2"/>
  <c r="BH96" i="2"/>
  <c r="BV96" i="2"/>
  <c r="BJ96" i="2"/>
  <c r="BY96" i="2"/>
  <c r="BN96" i="2"/>
  <c r="AZ96" i="2"/>
  <c r="BP96" i="2"/>
  <c r="AY96" i="2"/>
  <c r="BF96" i="2"/>
  <c r="BB96" i="2"/>
  <c r="BT96" i="2"/>
  <c r="BU96" i="2"/>
  <c r="BD96" i="2"/>
  <c r="BW96" i="2"/>
  <c r="BL96" i="2"/>
  <c r="DG96" i="2"/>
  <c r="AX54" i="2"/>
  <c r="DH97" i="2"/>
  <c r="BS97" i="2"/>
  <c r="BP97" i="2"/>
  <c r="AX23" i="2"/>
  <c r="AF23" i="2"/>
  <c r="BW84" i="2"/>
  <c r="BH84" i="2"/>
  <c r="BU84" i="2"/>
  <c r="AY84" i="2"/>
  <c r="AZ84" i="2"/>
  <c r="BS84" i="2"/>
  <c r="BJ84" i="2"/>
  <c r="BY84" i="2"/>
  <c r="BV84" i="2"/>
  <c r="BL84" i="2"/>
  <c r="BT84" i="2"/>
  <c r="BF84" i="2"/>
  <c r="BP84" i="2"/>
  <c r="BD84" i="2"/>
  <c r="DG84" i="2"/>
  <c r="BB84" i="2"/>
  <c r="BN84" i="2"/>
  <c r="BH94" i="2"/>
  <c r="BP94" i="2"/>
  <c r="BG89" i="2"/>
  <c r="BK89" i="2"/>
  <c r="BW94" i="2"/>
  <c r="BL94" i="2"/>
  <c r="BE89" i="2"/>
  <c r="BO89" i="2"/>
  <c r="AY98" i="2"/>
  <c r="BQ89" i="2"/>
  <c r="BI89" i="2"/>
  <c r="AZ94" i="2"/>
  <c r="AZ98" i="2"/>
  <c r="BN98" i="2"/>
  <c r="DH78" i="2"/>
  <c r="BS78" i="2"/>
  <c r="DH94" i="2"/>
  <c r="BY94" i="2"/>
  <c r="BB94" i="2"/>
  <c r="AY94" i="2"/>
  <c r="BJ74" i="2"/>
  <c r="AZ78" i="2"/>
  <c r="BS94" i="2"/>
  <c r="BU94" i="2"/>
  <c r="BN94" i="2"/>
  <c r="BD94" i="2"/>
  <c r="BT74" i="2"/>
  <c r="BT94" i="2"/>
  <c r="BH98" i="2"/>
  <c r="DG94" i="2"/>
  <c r="BF78" i="2"/>
  <c r="B71" i="2"/>
  <c r="B72" i="2"/>
  <c r="B73" i="2"/>
  <c r="DK3" i="2" a="1"/>
  <c r="DK3" i="2"/>
  <c r="H71" i="2"/>
  <c r="H72" i="2"/>
  <c r="H73" i="2"/>
  <c r="BY74" i="2"/>
  <c r="BP74" i="2"/>
  <c r="AZ74" i="2"/>
  <c r="BP98" i="2"/>
  <c r="AX30" i="2"/>
  <c r="AF30" i="2"/>
  <c r="AF35" i="2"/>
  <c r="AX35" i="2"/>
  <c r="DG74" i="2"/>
  <c r="BV98" i="2"/>
  <c r="BD74" i="2"/>
  <c r="DH74" i="2"/>
  <c r="AD6" i="2"/>
  <c r="AI5" i="2"/>
  <c r="BN87" i="2"/>
  <c r="BV87" i="2"/>
  <c r="BU87" i="2"/>
  <c r="AY87" i="2"/>
  <c r="BT87" i="2"/>
  <c r="BS87" i="2"/>
  <c r="BD87" i="2"/>
  <c r="DG87" i="2"/>
  <c r="BL87" i="2"/>
  <c r="BH87" i="2"/>
  <c r="BY87" i="2"/>
  <c r="AZ87" i="2"/>
  <c r="BJ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BT98" i="2"/>
  <c r="DG98" i="2"/>
  <c r="BW74" i="2"/>
  <c r="BU74" i="2"/>
  <c r="BL98" i="2"/>
  <c r="BY98" i="2"/>
  <c r="BP79" i="2"/>
  <c r="BF79" i="2"/>
  <c r="BJ79" i="2"/>
  <c r="BV79" i="2"/>
  <c r="BL79" i="2"/>
  <c r="BB79" i="2"/>
  <c r="AY79" i="2"/>
  <c r="BY79" i="2"/>
  <c r="BW79" i="2"/>
  <c r="DG79" i="2"/>
  <c r="BN79" i="2"/>
  <c r="BT79" i="2"/>
  <c r="BS79" i="2"/>
  <c r="BH79" i="2"/>
  <c r="BU79" i="2"/>
  <c r="AZ79" i="2"/>
  <c r="BD79" i="2"/>
  <c r="BH75" i="2"/>
  <c r="BS75" i="2"/>
  <c r="BJ75" i="2"/>
  <c r="BT75" i="2"/>
  <c r="BL75" i="2"/>
  <c r="BU75" i="2"/>
  <c r="BF75" i="2"/>
  <c r="BP75" i="2"/>
  <c r="BW75" i="2"/>
  <c r="BN75" i="2"/>
  <c r="BB75" i="2"/>
  <c r="AY75" i="2"/>
  <c r="DG75" i="2"/>
  <c r="BD75" i="2"/>
  <c r="BY75" i="2"/>
  <c r="BV75" i="2"/>
  <c r="AZ75" i="2"/>
  <c r="BJ88" i="2"/>
  <c r="BV88" i="2"/>
  <c r="AY88" i="2"/>
  <c r="BS88" i="2"/>
  <c r="BW88" i="2"/>
  <c r="AZ88" i="2"/>
  <c r="BL88" i="2"/>
  <c r="BH88" i="2"/>
  <c r="BU88" i="2"/>
  <c r="BY88" i="2"/>
  <c r="DG88" i="2"/>
  <c r="BT88" i="2"/>
  <c r="BB88" i="2"/>
  <c r="BF88" i="2"/>
  <c r="BD88" i="2"/>
  <c r="BP88" i="2"/>
  <c r="BN88" i="2"/>
  <c r="BL74" i="2"/>
  <c r="BF98" i="2"/>
  <c r="AY74" i="2"/>
  <c r="BH74" i="2"/>
  <c r="DN3" i="2" a="1"/>
  <c r="DN3" i="2"/>
  <c r="BN95" i="2"/>
  <c r="BF95" i="2"/>
  <c r="BB95" i="2"/>
  <c r="AZ95" i="2"/>
  <c r="DG95" i="2"/>
  <c r="BT95" i="2"/>
  <c r="BW95" i="2"/>
  <c r="BP95" i="2"/>
  <c r="BD95" i="2"/>
  <c r="BL95" i="2"/>
  <c r="BY95" i="2"/>
  <c r="BH95" i="2"/>
  <c r="AY95" i="2"/>
  <c r="BJ95" i="2"/>
  <c r="BU95" i="2"/>
  <c r="BV95" i="2"/>
  <c r="BS95" i="2"/>
  <c r="BY83" i="2"/>
  <c r="BW83" i="2"/>
  <c r="BN83" i="2"/>
  <c r="BP83" i="2"/>
  <c r="BD83" i="2"/>
  <c r="BF83" i="2"/>
  <c r="BL83" i="2"/>
  <c r="DG83" i="2"/>
  <c r="BT83" i="2"/>
  <c r="AY83" i="2"/>
  <c r="BH83" i="2"/>
  <c r="BU83" i="2"/>
  <c r="AZ83" i="2"/>
  <c r="BS83" i="2"/>
  <c r="BB83" i="2"/>
  <c r="BJ83" i="2"/>
  <c r="BV83" i="2"/>
  <c r="BY99" i="2"/>
  <c r="BV99" i="2"/>
  <c r="BH99" i="2"/>
  <c r="BT99" i="2"/>
  <c r="BP99" i="2"/>
  <c r="BJ99" i="2"/>
  <c r="BB99" i="2"/>
  <c r="AY99" i="2"/>
  <c r="BW99" i="2"/>
  <c r="BL99" i="2"/>
  <c r="BF99" i="2"/>
  <c r="BU99" i="2"/>
  <c r="AZ99" i="2"/>
  <c r="BS99" i="2"/>
  <c r="BN99" i="2"/>
  <c r="DG99" i="2"/>
  <c r="BD99" i="2"/>
  <c r="AX46" i="2"/>
  <c r="AF46" i="2"/>
  <c r="BF74" i="2"/>
  <c r="BB98" i="2"/>
  <c r="BD98" i="2"/>
  <c r="BW98" i="2"/>
  <c r="BL91" i="2"/>
  <c r="BH91" i="2"/>
  <c r="DG91" i="2"/>
  <c r="BW91" i="2"/>
  <c r="BY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X69" i="2"/>
  <c r="AF69" i="2"/>
  <c r="AF68" i="2"/>
  <c r="AX68" i="2"/>
  <c r="AF55" i="2"/>
  <c r="AF56" i="2"/>
  <c r="AX56" i="2"/>
  <c r="AX55" i="2"/>
  <c r="DH5" i="2"/>
  <c r="BZ5" i="2"/>
  <c r="BY5" i="2"/>
  <c r="BS5" i="2"/>
  <c r="BH5" i="2"/>
  <c r="BJ5" i="2"/>
  <c r="AN5" i="2"/>
  <c r="BT5" i="2"/>
  <c r="AG5" i="2"/>
  <c r="AW6" i="2"/>
  <c r="BW5" i="2"/>
  <c r="BL5" i="2"/>
  <c r="AH5" i="2"/>
  <c r="BV5" i="2"/>
  <c r="AO5" i="2"/>
  <c r="AT5" i="2"/>
  <c r="AQ5" i="2"/>
  <c r="AU5" i="2"/>
  <c r="BP5" i="2"/>
  <c r="AR5" i="2"/>
  <c r="BN5" i="2"/>
  <c r="AP5" i="2"/>
  <c r="BA5" i="2"/>
  <c r="DG5" i="2"/>
  <c r="BB5" i="2"/>
  <c r="BU5" i="2"/>
  <c r="BD5" i="2"/>
  <c r="AS5" i="2"/>
  <c r="BF5" i="2"/>
  <c r="AL5" i="2"/>
  <c r="AM5" i="2"/>
  <c r="AJ5" i="2"/>
  <c r="BL93" i="2"/>
  <c r="BN93" i="2"/>
  <c r="BY93" i="2"/>
  <c r="BV93" i="2"/>
  <c r="BU93" i="2"/>
  <c r="BT93" i="2"/>
  <c r="BF93" i="2"/>
  <c r="BJ93" i="2"/>
  <c r="AZ93" i="2"/>
  <c r="DG93" i="2"/>
  <c r="AY93" i="2"/>
  <c r="BW93" i="2"/>
  <c r="BS93" i="2"/>
  <c r="BP93" i="2"/>
  <c r="BD93" i="2"/>
  <c r="BB93" i="2"/>
  <c r="BH93" i="2"/>
  <c r="DH4" i="2"/>
  <c r="BZ4" i="2"/>
  <c r="AN4" i="2"/>
  <c r="BA4" i="2"/>
  <c r="AH4" i="2"/>
  <c r="AK4" i="2"/>
  <c r="BV4" i="2"/>
  <c r="AP4" i="2"/>
  <c r="BD4" i="2"/>
  <c r="BS4" i="2"/>
  <c r="AU4" i="2"/>
  <c r="AO4" i="2"/>
  <c r="AW5" i="2"/>
  <c r="DG4" i="2"/>
  <c r="BB4" i="2"/>
  <c r="BP4" i="2"/>
  <c r="BN4" i="2"/>
  <c r="BY4" i="2"/>
  <c r="BW4" i="2"/>
  <c r="BL4" i="2"/>
  <c r="BU4" i="2"/>
  <c r="AS4" i="2"/>
  <c r="BH4" i="2"/>
  <c r="BF4" i="2"/>
  <c r="AT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DH6" i="2"/>
  <c r="BZ6" i="2"/>
  <c r="BW6" i="2"/>
  <c r="AQ6" i="2"/>
  <c r="BF6" i="2"/>
  <c r="BN6" i="2"/>
  <c r="AN6" i="2"/>
  <c r="BY6" i="2"/>
  <c r="AT6" i="2"/>
  <c r="AS6" i="2"/>
  <c r="AU6" i="2"/>
  <c r="BV6" i="2"/>
  <c r="BH6" i="2"/>
  <c r="BJ6" i="2"/>
  <c r="AR6" i="2"/>
  <c r="BD6" i="2"/>
  <c r="BA6" i="2"/>
  <c r="AH6" i="2"/>
  <c r="DG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W56" i="2"/>
  <c r="Q55" i="2"/>
  <c r="T55" i="2"/>
  <c r="E73" i="2"/>
  <c r="DL3" i="2" a="1"/>
  <c r="DL3" i="2"/>
  <c r="AC7" i="2"/>
  <c r="DM3" i="2" a="1"/>
  <c r="DM3" i="2"/>
  <c r="BG3" i="2"/>
  <c r="BQ3" i="2"/>
  <c r="BI3" i="2"/>
  <c r="BK3" i="2"/>
  <c r="BM3" i="2"/>
  <c r="BO3" i="2"/>
  <c r="BC3" i="2"/>
  <c r="BE3" i="2"/>
  <c r="AG6" i="2"/>
  <c r="AD7" i="2"/>
  <c r="AI6" i="2"/>
  <c r="BM5" i="2"/>
  <c r="BK5" i="2"/>
  <c r="BG5" i="2"/>
  <c r="BC5" i="2"/>
  <c r="BI5" i="2"/>
  <c r="BO5" i="2"/>
  <c r="BE5" i="2"/>
  <c r="BQ5" i="2"/>
  <c r="AE7" i="2"/>
  <c r="AJ6" i="2"/>
  <c r="AK6" i="2"/>
  <c r="AL6" i="2"/>
  <c r="AM6" i="2"/>
  <c r="BK6" i="2"/>
  <c r="BC6" i="2"/>
  <c r="BG6" i="2"/>
  <c r="BM6" i="2"/>
  <c r="BO6" i="2"/>
  <c r="BI6" i="2"/>
  <c r="BQ6" i="2"/>
  <c r="BE6" i="2"/>
  <c r="BC4" i="2"/>
  <c r="BK4" i="2"/>
  <c r="BG4" i="2"/>
  <c r="BM4" i="2"/>
  <c r="BO4" i="2"/>
  <c r="BI4" i="2"/>
  <c r="BE4" i="2"/>
  <c r="BQ4" i="2"/>
  <c r="AK5" i="2"/>
  <c r="W57" i="2"/>
  <c r="T56" i="2"/>
  <c r="Q56" i="2"/>
  <c r="AO7" i="2"/>
  <c r="BP7" i="2"/>
  <c r="BJ7" i="2"/>
  <c r="AT7" i="2"/>
  <c r="DH7" i="2"/>
  <c r="AQ7" i="2"/>
  <c r="AR7" i="2"/>
  <c r="BU7" i="2"/>
  <c r="AC8" i="2"/>
  <c r="BY7" i="2"/>
  <c r="BW7" i="2"/>
  <c r="AW8" i="2"/>
  <c r="BA7" i="2"/>
  <c r="AP7" i="2"/>
  <c r="AU7" i="2"/>
  <c r="BD7" i="2"/>
  <c r="AH7" i="2"/>
  <c r="BB7" i="2"/>
  <c r="BZ7" i="2"/>
  <c r="BH7" i="2"/>
  <c r="BN7" i="2"/>
  <c r="AS7" i="2"/>
  <c r="BS7" i="2"/>
  <c r="DG7" i="2"/>
  <c r="BT7" i="2"/>
  <c r="BV7" i="2"/>
  <c r="BF7" i="2"/>
  <c r="BL7" i="2"/>
  <c r="AN7" i="2"/>
  <c r="AI7" i="2"/>
  <c r="AD8" i="2"/>
  <c r="AJ7" i="2"/>
  <c r="AM7" i="2"/>
  <c r="AL7" i="2"/>
  <c r="AE8" i="2"/>
  <c r="AG7" i="2"/>
  <c r="Q57" i="2"/>
  <c r="T57" i="2"/>
  <c r="W58" i="2"/>
  <c r="BH8" i="2"/>
  <c r="DG8" i="2"/>
  <c r="AC9" i="2"/>
  <c r="BT8" i="2"/>
  <c r="BZ8" i="2"/>
  <c r="AH8" i="2"/>
  <c r="BJ8" i="2"/>
  <c r="DH8" i="2"/>
  <c r="BV8" i="2"/>
  <c r="BN8" i="2"/>
  <c r="BL8" i="2"/>
  <c r="BW8" i="2"/>
  <c r="AN8" i="2"/>
  <c r="AU8" i="2"/>
  <c r="AP8" i="2"/>
  <c r="AO8" i="2"/>
  <c r="AW9" i="2"/>
  <c r="BP8" i="2"/>
  <c r="BB8" i="2"/>
  <c r="AT8" i="2"/>
  <c r="BD8" i="2"/>
  <c r="BU8" i="2"/>
  <c r="BA8" i="2"/>
  <c r="AR8" i="2"/>
  <c r="AS8" i="2"/>
  <c r="BS8" i="2"/>
  <c r="AQ8" i="2"/>
  <c r="BF8" i="2"/>
  <c r="BY8" i="2"/>
  <c r="BQ7" i="2"/>
  <c r="BE7" i="2"/>
  <c r="BM7" i="2"/>
  <c r="BK7" i="2"/>
  <c r="BG7" i="2"/>
  <c r="BI7" i="2"/>
  <c r="BC7" i="2"/>
  <c r="BO7" i="2"/>
  <c r="AK7" i="2"/>
  <c r="AD9" i="2"/>
  <c r="AI8" i="2"/>
  <c r="AE9" i="2"/>
  <c r="AJ8" i="2"/>
  <c r="AK8" i="2"/>
  <c r="AL8" i="2"/>
  <c r="AM8" i="2"/>
  <c r="AG8" i="2"/>
  <c r="W59" i="2"/>
  <c r="T58" i="2"/>
  <c r="Q58" i="2"/>
  <c r="AH9" i="2"/>
  <c r="AO9" i="2"/>
  <c r="AW10" i="2"/>
  <c r="BZ9" i="2"/>
  <c r="BU9" i="2"/>
  <c r="BL9" i="2"/>
  <c r="BJ9" i="2"/>
  <c r="BF9" i="2"/>
  <c r="AT9" i="2"/>
  <c r="AU9" i="2"/>
  <c r="AR9" i="2"/>
  <c r="BY9" i="2"/>
  <c r="BT9" i="2"/>
  <c r="AC10" i="2"/>
  <c r="AN9" i="2"/>
  <c r="AS9" i="2"/>
  <c r="BV9" i="2"/>
  <c r="BH9" i="2"/>
  <c r="BD9" i="2"/>
  <c r="AQ9" i="2"/>
  <c r="DH9" i="2"/>
  <c r="BA9" i="2"/>
  <c r="BB9" i="2"/>
  <c r="DG9" i="2"/>
  <c r="BW9" i="2"/>
  <c r="BN9" i="2"/>
  <c r="BP9" i="2"/>
  <c r="BS9" i="2"/>
  <c r="AP9" i="2"/>
  <c r="BC8" i="2"/>
  <c r="BG8" i="2"/>
  <c r="BE8" i="2"/>
  <c r="BI8" i="2"/>
  <c r="BO8" i="2"/>
  <c r="BQ8" i="2"/>
  <c r="BK8" i="2"/>
  <c r="BM8" i="2"/>
  <c r="AD10" i="2"/>
  <c r="AI9" i="2"/>
  <c r="AJ9" i="2"/>
  <c r="AE10" i="2"/>
  <c r="AM9" i="2"/>
  <c r="AL9" i="2"/>
  <c r="AG9" i="2"/>
  <c r="W60" i="2"/>
  <c r="Q59" i="2"/>
  <c r="T59" i="2"/>
  <c r="BC9" i="2"/>
  <c r="BG9" i="2"/>
  <c r="BM9" i="2"/>
  <c r="BO9" i="2"/>
  <c r="BQ9" i="2"/>
  <c r="BK9" i="2"/>
  <c r="BE9" i="2"/>
  <c r="BI9" i="2"/>
  <c r="AW11" i="2"/>
  <c r="BP10" i="2"/>
  <c r="AT10" i="2"/>
  <c r="AR10" i="2"/>
  <c r="BZ10" i="2"/>
  <c r="AP10" i="2"/>
  <c r="BD10" i="2"/>
  <c r="AC11" i="2"/>
  <c r="AY7" i="2"/>
  <c r="AN10" i="2"/>
  <c r="AH10" i="2"/>
  <c r="BN10" i="2"/>
  <c r="BY10" i="2"/>
  <c r="BW10" i="2"/>
  <c r="AQ10" i="2"/>
  <c r="BB10" i="2"/>
  <c r="DH10" i="2"/>
  <c r="AS10" i="2"/>
  <c r="BU10" i="2"/>
  <c r="BJ10" i="2"/>
  <c r="DG10" i="2"/>
  <c r="BH10" i="2"/>
  <c r="BS10" i="2"/>
  <c r="AY6" i="2"/>
  <c r="AO10" i="2"/>
  <c r="BT10" i="2"/>
  <c r="BV10" i="2"/>
  <c r="AU10" i="2"/>
  <c r="BF10" i="2"/>
  <c r="BL10" i="2"/>
  <c r="BA10" i="2"/>
  <c r="AK9" i="2"/>
  <c r="AI10" i="2"/>
  <c r="AD11" i="2"/>
  <c r="AE11" i="2"/>
  <c r="AJ10" i="2"/>
  <c r="AM10" i="2"/>
  <c r="AL10" i="2"/>
  <c r="AG10" i="2"/>
  <c r="T60" i="2"/>
  <c r="Q60" i="2"/>
  <c r="W61" i="2"/>
  <c r="BG10" i="2"/>
  <c r="BO10" i="2"/>
  <c r="BE10" i="2"/>
  <c r="BQ10" i="2"/>
  <c r="BK10" i="2"/>
  <c r="BI10" i="2"/>
  <c r="BM10" i="2"/>
  <c r="BC10" i="2"/>
  <c r="DH11" i="2"/>
  <c r="BV11" i="2"/>
  <c r="BU11" i="2"/>
  <c r="AO11" i="2"/>
  <c r="BZ11" i="2"/>
  <c r="AN11" i="2"/>
  <c r="BB11" i="2"/>
  <c r="AW12" i="2"/>
  <c r="BA11" i="2"/>
  <c r="AR11" i="2"/>
  <c r="AP11" i="2"/>
  <c r="AC12" i="2"/>
  <c r="BY11" i="2"/>
  <c r="AS11" i="2"/>
  <c r="BH11" i="2"/>
  <c r="BF11" i="2"/>
  <c r="AH11" i="2"/>
  <c r="AU11" i="2"/>
  <c r="BS11" i="2"/>
  <c r="BT11" i="2"/>
  <c r="BW11" i="2"/>
  <c r="AQ11" i="2"/>
  <c r="BD11" i="2"/>
  <c r="DG11" i="2"/>
  <c r="BP11" i="2"/>
  <c r="BN11" i="2"/>
  <c r="BJ11" i="2"/>
  <c r="BL11" i="2"/>
  <c r="AT11" i="2"/>
  <c r="AK10" i="2"/>
  <c r="AD12" i="2"/>
  <c r="AI11" i="2"/>
  <c r="AE12" i="2"/>
  <c r="AJ11" i="2"/>
  <c r="AK11" i="2"/>
  <c r="AL11" i="2"/>
  <c r="AM11" i="2"/>
  <c r="AG11" i="2"/>
  <c r="T61" i="2"/>
  <c r="Q61" i="2"/>
  <c r="W62" i="2"/>
  <c r="BN12" i="2"/>
  <c r="BU12" i="2"/>
  <c r="BL12" i="2"/>
  <c r="AN12" i="2"/>
  <c r="AT12" i="2"/>
  <c r="AU12" i="2"/>
  <c r="AS12" i="2"/>
  <c r="BH12" i="2"/>
  <c r="AO12" i="2"/>
  <c r="AP12" i="2"/>
  <c r="BP12" i="2"/>
  <c r="AC13" i="2"/>
  <c r="DH12" i="2"/>
  <c r="BZ12" i="2"/>
  <c r="BS12" i="2"/>
  <c r="BT12" i="2"/>
  <c r="AR12" i="2"/>
  <c r="BY12" i="2"/>
  <c r="BB12" i="2"/>
  <c r="AQ12" i="2"/>
  <c r="DG12" i="2"/>
  <c r="BJ12" i="2"/>
  <c r="BW12" i="2"/>
  <c r="BV12" i="2"/>
  <c r="AH12" i="2"/>
  <c r="AW13" i="2"/>
  <c r="BD12" i="2"/>
  <c r="BF12" i="2"/>
  <c r="BA12" i="2"/>
  <c r="BK11" i="2"/>
  <c r="BI11" i="2"/>
  <c r="BC11" i="2"/>
  <c r="BG11" i="2"/>
  <c r="BM11" i="2"/>
  <c r="BE11" i="2"/>
  <c r="BO11" i="2"/>
  <c r="BQ11" i="2"/>
  <c r="AI12" i="2"/>
  <c r="AD13" i="2"/>
  <c r="AE13" i="2"/>
  <c r="AJ12" i="2"/>
  <c r="AM12" i="2"/>
  <c r="AL12" i="2"/>
  <c r="AG12" i="2"/>
  <c r="Q62" i="2"/>
  <c r="W63" i="2"/>
  <c r="T62" i="2"/>
  <c r="AH13" i="2"/>
  <c r="BV13" i="2"/>
  <c r="AU13" i="2"/>
  <c r="BA13" i="2"/>
  <c r="AO13" i="2"/>
  <c r="AW14" i="2"/>
  <c r="BU13" i="2"/>
  <c r="BB13" i="2"/>
  <c r="DH13" i="2"/>
  <c r="AR13" i="2"/>
  <c r="BJ13" i="2"/>
  <c r="BD13" i="2"/>
  <c r="BY13" i="2"/>
  <c r="BT13" i="2"/>
  <c r="BF13" i="2"/>
  <c r="AN13" i="2"/>
  <c r="AQ13" i="2"/>
  <c r="DG13" i="2"/>
  <c r="BH13" i="2"/>
  <c r="BL13" i="2"/>
  <c r="AS13" i="2"/>
  <c r="AP13" i="2"/>
  <c r="BP13" i="2"/>
  <c r="AT13" i="2"/>
  <c r="AC14" i="2"/>
  <c r="BZ13" i="2"/>
  <c r="BS13" i="2"/>
  <c r="BW13" i="2"/>
  <c r="BN13" i="2"/>
  <c r="BG12" i="2"/>
  <c r="BI12" i="2"/>
  <c r="BC12" i="2"/>
  <c r="BE12" i="2"/>
  <c r="BM12" i="2"/>
  <c r="BQ12" i="2"/>
  <c r="BO12" i="2"/>
  <c r="BK12" i="2"/>
  <c r="AK12" i="2"/>
  <c r="AD14" i="2"/>
  <c r="AI13" i="2"/>
  <c r="AJ13" i="2"/>
  <c r="AE14" i="2"/>
  <c r="AM13" i="2"/>
  <c r="AL13" i="2"/>
  <c r="AG13" i="2"/>
  <c r="W64" i="2"/>
  <c r="T63" i="2"/>
  <c r="Q63" i="2"/>
  <c r="AK13" i="2"/>
  <c r="BK13" i="2"/>
  <c r="BO13" i="2"/>
  <c r="BC13" i="2"/>
  <c r="BQ13" i="2"/>
  <c r="BG13" i="2"/>
  <c r="BE13" i="2"/>
  <c r="BI13" i="2"/>
  <c r="BM13" i="2"/>
  <c r="AN14" i="2"/>
  <c r="BF14" i="2"/>
  <c r="BW14" i="2"/>
  <c r="BD14" i="2"/>
  <c r="BV14" i="2"/>
  <c r="AT14" i="2"/>
  <c r="BS14" i="2"/>
  <c r="BN14" i="2"/>
  <c r="DG14" i="2"/>
  <c r="BA14" i="2"/>
  <c r="AS14" i="2"/>
  <c r="AO14" i="2"/>
  <c r="BU14" i="2"/>
  <c r="AQ14" i="2"/>
  <c r="BH14" i="2"/>
  <c r="AW15" i="2"/>
  <c r="BL14" i="2"/>
  <c r="AR14" i="2"/>
  <c r="BY14" i="2"/>
  <c r="AH14" i="2"/>
  <c r="AC15" i="2"/>
  <c r="DH14" i="2"/>
  <c r="BT14" i="2"/>
  <c r="BJ14" i="2"/>
  <c r="AU14" i="2"/>
  <c r="BB14" i="2"/>
  <c r="BZ14" i="2"/>
  <c r="AP14" i="2"/>
  <c r="BP14" i="2"/>
  <c r="AD15" i="2"/>
  <c r="AI14" i="2"/>
  <c r="AE15" i="2"/>
  <c r="AJ14" i="2"/>
  <c r="AM14" i="2"/>
  <c r="AL14" i="2"/>
  <c r="AG14" i="2"/>
  <c r="T64" i="2"/>
  <c r="Q64" i="2"/>
  <c r="W65" i="2"/>
  <c r="BG14" i="2"/>
  <c r="BQ14" i="2"/>
  <c r="BM14" i="2"/>
  <c r="BI14" i="2"/>
  <c r="BC14" i="2"/>
  <c r="BK14" i="2"/>
  <c r="BO14" i="2"/>
  <c r="BE14" i="2"/>
  <c r="BA15" i="2"/>
  <c r="AT15" i="2"/>
  <c r="AH15" i="2"/>
  <c r="DG15" i="2"/>
  <c r="BZ15" i="2"/>
  <c r="BW15" i="2"/>
  <c r="BS15" i="2"/>
  <c r="BB15" i="2"/>
  <c r="BN15" i="2"/>
  <c r="AR15" i="2"/>
  <c r="DH15" i="2"/>
  <c r="BD15" i="2"/>
  <c r="BP15" i="2"/>
  <c r="AW16" i="2"/>
  <c r="BT15" i="2"/>
  <c r="BF15" i="2"/>
  <c r="BJ15" i="2"/>
  <c r="BV15" i="2"/>
  <c r="BU15" i="2"/>
  <c r="AU15" i="2"/>
  <c r="BH15" i="2"/>
  <c r="AQ15" i="2"/>
  <c r="BL15" i="2"/>
  <c r="AO15" i="2"/>
  <c r="BY15" i="2"/>
  <c r="AS15" i="2"/>
  <c r="AC16" i="2"/>
  <c r="AP15" i="2"/>
  <c r="AN15" i="2"/>
  <c r="AK14" i="2"/>
  <c r="AD16" i="2"/>
  <c r="AI15" i="2"/>
  <c r="AJ15" i="2"/>
  <c r="AE16" i="2"/>
  <c r="AM15" i="2"/>
  <c r="AL15" i="2"/>
  <c r="AG15" i="2"/>
  <c r="Q65" i="2"/>
  <c r="W66" i="2"/>
  <c r="T65" i="2"/>
  <c r="BW16" i="2"/>
  <c r="AR16" i="2"/>
  <c r="BS16" i="2"/>
  <c r="AP16" i="2"/>
  <c r="AC17" i="2"/>
  <c r="DH16" i="2"/>
  <c r="BA16" i="2"/>
  <c r="AH16" i="2"/>
  <c r="BH16" i="2"/>
  <c r="AU16" i="2"/>
  <c r="BT16" i="2"/>
  <c r="DG16" i="2"/>
  <c r="BU16" i="2"/>
  <c r="AS16" i="2"/>
  <c r="BP16" i="2"/>
  <c r="BB16" i="2"/>
  <c r="BL16" i="2"/>
  <c r="BV16" i="2"/>
  <c r="BZ16" i="2"/>
  <c r="AT16" i="2"/>
  <c r="BD16" i="2"/>
  <c r="BJ16" i="2"/>
  <c r="AN16" i="2"/>
  <c r="AW17" i="2"/>
  <c r="AO16" i="2"/>
  <c r="AQ16" i="2"/>
  <c r="BN16" i="2"/>
  <c r="BY16" i="2"/>
  <c r="BF16" i="2"/>
  <c r="BO15" i="2"/>
  <c r="BQ15" i="2"/>
  <c r="BE15" i="2"/>
  <c r="BC15" i="2"/>
  <c r="BG15" i="2"/>
  <c r="BI15" i="2"/>
  <c r="BM15" i="2"/>
  <c r="BK15" i="2"/>
  <c r="AK15" i="2"/>
  <c r="AI16" i="2"/>
  <c r="AD17" i="2"/>
  <c r="AE17" i="2"/>
  <c r="AJ16" i="2"/>
  <c r="AM16" i="2"/>
  <c r="AL16" i="2"/>
  <c r="AG16" i="2"/>
  <c r="W67" i="2"/>
  <c r="T66" i="2"/>
  <c r="Q66" i="2"/>
  <c r="BI16" i="2"/>
  <c r="BG16" i="2"/>
  <c r="BK16" i="2"/>
  <c r="BO16" i="2"/>
  <c r="BQ16" i="2"/>
  <c r="BM16" i="2"/>
  <c r="BC16" i="2"/>
  <c r="BE16" i="2"/>
  <c r="BU17" i="2"/>
  <c r="BT17" i="2"/>
  <c r="DG17" i="2"/>
  <c r="BY17" i="2"/>
  <c r="BD17" i="2"/>
  <c r="AR17" i="2"/>
  <c r="AP17" i="2"/>
  <c r="AH17" i="2"/>
  <c r="AS17" i="2"/>
  <c r="BW17" i="2"/>
  <c r="DH17" i="2"/>
  <c r="AO17" i="2"/>
  <c r="BN17" i="2"/>
  <c r="BF17" i="2"/>
  <c r="BJ17" i="2"/>
  <c r="BP17" i="2"/>
  <c r="BB17" i="2"/>
  <c r="BA17" i="2"/>
  <c r="BS17" i="2"/>
  <c r="AQ17" i="2"/>
  <c r="BZ17" i="2"/>
  <c r="AT17" i="2"/>
  <c r="AU17" i="2"/>
  <c r="BV17" i="2"/>
  <c r="AC18" i="2"/>
  <c r="AW18" i="2"/>
  <c r="BH17" i="2"/>
  <c r="AN17" i="2"/>
  <c r="BL17" i="2"/>
  <c r="AK16" i="2"/>
  <c r="AD18" i="2"/>
  <c r="AI17" i="2"/>
  <c r="AE18" i="2"/>
  <c r="AJ17" i="2"/>
  <c r="AL17" i="2"/>
  <c r="AM17" i="2"/>
  <c r="AG17" i="2"/>
  <c r="Q67" i="2"/>
  <c r="T67" i="2"/>
  <c r="W68" i="2"/>
  <c r="BY18" i="2"/>
  <c r="BT18" i="2"/>
  <c r="BW18" i="2"/>
  <c r="BS18" i="2"/>
  <c r="AP18" i="2"/>
  <c r="BU18" i="2"/>
  <c r="AS18" i="2"/>
  <c r="AR18" i="2"/>
  <c r="AT18" i="2"/>
  <c r="AO18" i="2"/>
  <c r="DH18" i="2"/>
  <c r="BF18" i="2"/>
  <c r="DG18" i="2"/>
  <c r="AH18" i="2"/>
  <c r="AC19" i="2"/>
  <c r="BL18" i="2"/>
  <c r="BH18" i="2"/>
  <c r="BD18" i="2"/>
  <c r="AW19" i="2"/>
  <c r="BP18" i="2"/>
  <c r="AQ18" i="2"/>
  <c r="BA18" i="2"/>
  <c r="AN18" i="2"/>
  <c r="BN18" i="2"/>
  <c r="AU18" i="2"/>
  <c r="BV18" i="2"/>
  <c r="BB18" i="2"/>
  <c r="BZ18" i="2"/>
  <c r="BJ18" i="2"/>
  <c r="BI17" i="2"/>
  <c r="BM17" i="2"/>
  <c r="BK17" i="2"/>
  <c r="BG17" i="2"/>
  <c r="BQ17" i="2"/>
  <c r="BC17" i="2"/>
  <c r="BO17" i="2"/>
  <c r="BE17" i="2"/>
  <c r="AK17" i="2"/>
  <c r="AI18" i="2"/>
  <c r="AD19" i="2"/>
  <c r="AE19" i="2"/>
  <c r="AJ18" i="2"/>
  <c r="AL18" i="2"/>
  <c r="AM18" i="2"/>
  <c r="AG18" i="2"/>
  <c r="W69" i="2"/>
  <c r="T68" i="2"/>
  <c r="Q68" i="2"/>
  <c r="BL19" i="2"/>
  <c r="BP19" i="2"/>
  <c r="BA19" i="2"/>
  <c r="DH19" i="2"/>
  <c r="AO19" i="2"/>
  <c r="BF19" i="2"/>
  <c r="BW19" i="2"/>
  <c r="AS19" i="2"/>
  <c r="BY19" i="2"/>
  <c r="DG19" i="2"/>
  <c r="BN19" i="2"/>
  <c r="AC20" i="2"/>
  <c r="AR19" i="2"/>
  <c r="AW20" i="2"/>
  <c r="AU19" i="2"/>
  <c r="BB19" i="2"/>
  <c r="AQ19" i="2"/>
  <c r="BV19" i="2"/>
  <c r="BZ19" i="2"/>
  <c r="AN19" i="2"/>
  <c r="BH19" i="2"/>
  <c r="BU19" i="2"/>
  <c r="AH19" i="2"/>
  <c r="BD19" i="2"/>
  <c r="AP19" i="2"/>
  <c r="AT19" i="2"/>
  <c r="BT19" i="2"/>
  <c r="BS19" i="2"/>
  <c r="BJ19" i="2"/>
  <c r="BG18" i="2"/>
  <c r="BQ18" i="2"/>
  <c r="BE18" i="2"/>
  <c r="BC18" i="2"/>
  <c r="BK18" i="2"/>
  <c r="BM18" i="2"/>
  <c r="BO18" i="2"/>
  <c r="BI18" i="2"/>
  <c r="AK18" i="2"/>
  <c r="AD20" i="2"/>
  <c r="AI19" i="2"/>
  <c r="AE20" i="2"/>
  <c r="AJ19" i="2"/>
  <c r="AL19" i="2"/>
  <c r="AM19" i="2"/>
  <c r="AG19" i="2"/>
  <c r="Q69" i="2"/>
  <c r="T69" i="2"/>
  <c r="W70" i="2"/>
  <c r="BQ19" i="2"/>
  <c r="BM19" i="2"/>
  <c r="BG19" i="2"/>
  <c r="BC19" i="2"/>
  <c r="BI19" i="2"/>
  <c r="BE19" i="2"/>
  <c r="BK19" i="2"/>
  <c r="BO19" i="2"/>
  <c r="AS20" i="2"/>
  <c r="AR20" i="2"/>
  <c r="AH20" i="2"/>
  <c r="AN20" i="2"/>
  <c r="BN20" i="2"/>
  <c r="BA20" i="2"/>
  <c r="BF20" i="2"/>
  <c r="AC21" i="2"/>
  <c r="BP20" i="2"/>
  <c r="BV20" i="2"/>
  <c r="BJ20" i="2"/>
  <c r="BL20" i="2"/>
  <c r="BD20" i="2"/>
  <c r="AW21" i="2"/>
  <c r="BH20" i="2"/>
  <c r="BS20" i="2"/>
  <c r="BT20" i="2"/>
  <c r="AO20" i="2"/>
  <c r="AU20" i="2"/>
  <c r="DH20" i="2"/>
  <c r="BY20" i="2"/>
  <c r="BW20" i="2"/>
  <c r="AT20" i="2"/>
  <c r="BB20" i="2"/>
  <c r="AQ20" i="2"/>
  <c r="BU20" i="2"/>
  <c r="BZ20" i="2"/>
  <c r="DG20" i="2"/>
  <c r="AP20" i="2"/>
  <c r="AK19" i="2"/>
  <c r="AD21" i="2"/>
  <c r="AI20" i="2"/>
  <c r="AE21" i="2"/>
  <c r="AJ20" i="2"/>
  <c r="AL20" i="2"/>
  <c r="AM20" i="2"/>
  <c r="AG20" i="2"/>
  <c r="T70" i="2"/>
  <c r="Q70" i="2"/>
  <c r="W71" i="2"/>
  <c r="BQ20" i="2"/>
  <c r="BE20" i="2"/>
  <c r="BG20" i="2"/>
  <c r="BI20" i="2"/>
  <c r="BC20" i="2"/>
  <c r="BK20" i="2"/>
  <c r="BM20" i="2"/>
  <c r="BO20" i="2"/>
  <c r="AK20" i="2"/>
  <c r="BU21" i="2"/>
  <c r="AU21" i="2"/>
  <c r="BA21" i="2"/>
  <c r="AN21" i="2"/>
  <c r="BJ21" i="2"/>
  <c r="DG21" i="2"/>
  <c r="BD21" i="2"/>
  <c r="BH21" i="2"/>
  <c r="DH21" i="2"/>
  <c r="BW21" i="2"/>
  <c r="AH21" i="2"/>
  <c r="BF21" i="2"/>
  <c r="BN21" i="2"/>
  <c r="BV21" i="2"/>
  <c r="BY21" i="2"/>
  <c r="BS21" i="2"/>
  <c r="AS21" i="2"/>
  <c r="BB21" i="2"/>
  <c r="AP21" i="2"/>
  <c r="BT21" i="2"/>
  <c r="AW22" i="2"/>
  <c r="BP21" i="2"/>
  <c r="AQ21" i="2"/>
  <c r="AO21" i="2"/>
  <c r="AR21" i="2"/>
  <c r="AC22" i="2"/>
  <c r="AT21" i="2"/>
  <c r="BZ21" i="2"/>
  <c r="BL21" i="2"/>
  <c r="AD22" i="2"/>
  <c r="AI21" i="2"/>
  <c r="AE22" i="2"/>
  <c r="AJ21" i="2"/>
  <c r="AM21" i="2"/>
  <c r="AL21" i="2"/>
  <c r="AG21" i="2"/>
  <c r="T71" i="2"/>
  <c r="W72" i="2"/>
  <c r="Q71" i="2"/>
  <c r="BM21" i="2"/>
  <c r="BG21" i="2"/>
  <c r="BE21" i="2"/>
  <c r="BO21" i="2"/>
  <c r="BI21" i="2"/>
  <c r="BC21" i="2"/>
  <c r="BQ21" i="2"/>
  <c r="BK21" i="2"/>
  <c r="BT22" i="2"/>
  <c r="AO22" i="2"/>
  <c r="AS22" i="2"/>
  <c r="AN22" i="2"/>
  <c r="BH22" i="2"/>
  <c r="BU22" i="2"/>
  <c r="AR22" i="2"/>
  <c r="DH22" i="2"/>
  <c r="BF22" i="2"/>
  <c r="DG22" i="2"/>
  <c r="AW23" i="2"/>
  <c r="AC23" i="2"/>
  <c r="BA22" i="2"/>
  <c r="AU22" i="2"/>
  <c r="AQ22" i="2"/>
  <c r="BY22" i="2"/>
  <c r="BL22" i="2"/>
  <c r="AH22" i="2"/>
  <c r="BD22" i="2"/>
  <c r="BP22" i="2"/>
  <c r="BS22" i="2"/>
  <c r="BZ22" i="2"/>
  <c r="AT22" i="2"/>
  <c r="BV22" i="2"/>
  <c r="AP22" i="2"/>
  <c r="BJ22" i="2"/>
  <c r="BN22" i="2"/>
  <c r="BB22" i="2"/>
  <c r="BW22" i="2"/>
  <c r="AK21" i="2"/>
  <c r="AD23" i="2"/>
  <c r="AI22" i="2"/>
  <c r="AE23" i="2"/>
  <c r="AJ22" i="2"/>
  <c r="AM22" i="2"/>
  <c r="AL22" i="2"/>
  <c r="AG22" i="2"/>
  <c r="W73" i="2"/>
  <c r="Q72" i="2"/>
  <c r="T72" i="2"/>
  <c r="BN23" i="2"/>
  <c r="BP23" i="2"/>
  <c r="AC24" i="2"/>
  <c r="BT23" i="2"/>
  <c r="AQ23" i="2"/>
  <c r="BD23" i="2"/>
  <c r="AU23" i="2"/>
  <c r="DH23" i="2"/>
  <c r="AW24" i="2"/>
  <c r="DG23" i="2"/>
  <c r="AR23" i="2"/>
  <c r="BA23" i="2"/>
  <c r="BU23" i="2"/>
  <c r="AN23" i="2"/>
  <c r="BJ23" i="2"/>
  <c r="AH23" i="2"/>
  <c r="BW23" i="2"/>
  <c r="BF23" i="2"/>
  <c r="BH23" i="2"/>
  <c r="AT23" i="2"/>
  <c r="AP23" i="2"/>
  <c r="BL23" i="2"/>
  <c r="BZ23" i="2"/>
  <c r="BS23" i="2"/>
  <c r="BB23" i="2"/>
  <c r="BV23" i="2"/>
  <c r="AS23" i="2"/>
  <c r="AO23" i="2"/>
  <c r="BY23" i="2"/>
  <c r="AK22" i="2"/>
  <c r="BI22" i="2"/>
  <c r="BO22" i="2"/>
  <c r="BM22" i="2"/>
  <c r="BK22" i="2"/>
  <c r="BQ22" i="2"/>
  <c r="BG22" i="2"/>
  <c r="BC22" i="2"/>
  <c r="BE22" i="2"/>
  <c r="AI23" i="2"/>
  <c r="AD24" i="2"/>
  <c r="AJ23" i="2"/>
  <c r="AE24" i="2"/>
  <c r="AL23" i="2"/>
  <c r="AM23" i="2"/>
  <c r="AG23" i="2"/>
  <c r="Q73" i="2"/>
  <c r="DR3" i="2" a="1"/>
  <c r="DR3" i="2"/>
  <c r="T73" i="2"/>
  <c r="BQ23" i="2"/>
  <c r="BK23" i="2"/>
  <c r="BI23" i="2"/>
  <c r="BC23" i="2"/>
  <c r="BE23" i="2"/>
  <c r="BM23" i="2"/>
  <c r="BG23" i="2"/>
  <c r="BO23" i="2"/>
  <c r="BT24" i="2"/>
  <c r="BL24" i="2"/>
  <c r="BP24" i="2"/>
  <c r="BU24" i="2"/>
  <c r="BZ24" i="2"/>
  <c r="BB24" i="2"/>
  <c r="AU24" i="2"/>
  <c r="AN24" i="2"/>
  <c r="AW25" i="2"/>
  <c r="BJ24" i="2"/>
  <c r="BH24" i="2"/>
  <c r="BS24" i="2"/>
  <c r="BY24" i="2"/>
  <c r="DG24" i="2"/>
  <c r="AC25" i="2"/>
  <c r="DH24" i="2"/>
  <c r="AQ24" i="2"/>
  <c r="BF24" i="2"/>
  <c r="BA24" i="2"/>
  <c r="AT24" i="2"/>
  <c r="AO24" i="2"/>
  <c r="AP24" i="2"/>
  <c r="BD24" i="2"/>
  <c r="BV24" i="2"/>
  <c r="BN24" i="2"/>
  <c r="AS24" i="2"/>
  <c r="AH24" i="2"/>
  <c r="AR24" i="2"/>
  <c r="BW24" i="2"/>
  <c r="AK23" i="2"/>
  <c r="AI24" i="2"/>
  <c r="AD25" i="2"/>
  <c r="AE25" i="2"/>
  <c r="AJ24" i="2"/>
  <c r="AM24" i="2"/>
  <c r="AL24" i="2"/>
  <c r="AG24" i="2"/>
  <c r="DP3" i="2" a="1"/>
  <c r="DP3" i="2"/>
  <c r="DQ4" i="2" a="1"/>
  <c r="DQ4" i="2"/>
  <c r="DQ3" i="2" a="1"/>
  <c r="DQ3" i="2"/>
  <c r="BC24" i="2"/>
  <c r="BI24" i="2"/>
  <c r="BM24" i="2"/>
  <c r="BE24" i="2"/>
  <c r="BO24" i="2"/>
  <c r="BK24" i="2"/>
  <c r="BQ24" i="2"/>
  <c r="BG24" i="2"/>
  <c r="BL25" i="2"/>
  <c r="BU25" i="2"/>
  <c r="AT25" i="2"/>
  <c r="BD25" i="2"/>
  <c r="AR25" i="2"/>
  <c r="BW25" i="2"/>
  <c r="BJ25" i="2"/>
  <c r="AQ25" i="2"/>
  <c r="AP25" i="2"/>
  <c r="BT25" i="2"/>
  <c r="BF25" i="2"/>
  <c r="BA25" i="2"/>
  <c r="AU25" i="2"/>
  <c r="DH25" i="2"/>
  <c r="AO25" i="2"/>
  <c r="BN25" i="2"/>
  <c r="AS25" i="2"/>
  <c r="AH25" i="2"/>
  <c r="AC26" i="2"/>
  <c r="BP25" i="2"/>
  <c r="BV25" i="2"/>
  <c r="BZ25" i="2"/>
  <c r="AN25" i="2"/>
  <c r="BY25" i="2"/>
  <c r="BB25" i="2"/>
  <c r="DG25" i="2"/>
  <c r="AW26" i="2"/>
  <c r="BS25" i="2"/>
  <c r="BH25" i="2"/>
  <c r="AK24" i="2"/>
  <c r="AI25" i="2"/>
  <c r="AD26" i="2"/>
  <c r="AE26" i="2"/>
  <c r="AJ25" i="2"/>
  <c r="AM25" i="2"/>
  <c r="AL25" i="2"/>
  <c r="AG25" i="2"/>
  <c r="DK4" i="2" a="1"/>
  <c r="DK4" i="2"/>
  <c r="DO4" i="2" a="1"/>
  <c r="DO4" i="2"/>
  <c r="DL4" i="2" a="1"/>
  <c r="DL4" i="2"/>
  <c r="DN4" i="2" a="1"/>
  <c r="DN4" i="2"/>
  <c r="DM4" i="2" a="1"/>
  <c r="DM4" i="2"/>
  <c r="DR4" i="2" a="1"/>
  <c r="DR4" i="2"/>
  <c r="DP4" i="2" a="1"/>
  <c r="DP4" i="2"/>
  <c r="DH26" i="2"/>
  <c r="AQ26" i="2"/>
  <c r="AW27" i="2"/>
  <c r="BS26" i="2"/>
  <c r="AH26" i="2"/>
  <c r="BJ26" i="2"/>
  <c r="BP26" i="2"/>
  <c r="BB26" i="2"/>
  <c r="BD26" i="2"/>
  <c r="AR26" i="2"/>
  <c r="BZ26" i="2"/>
  <c r="BW26" i="2"/>
  <c r="BV26" i="2"/>
  <c r="BA26" i="2"/>
  <c r="BH26" i="2"/>
  <c r="AT26" i="2"/>
  <c r="BN26" i="2"/>
  <c r="BL26" i="2"/>
  <c r="BU26" i="2"/>
  <c r="AN26" i="2"/>
  <c r="AO26" i="2"/>
  <c r="AP26" i="2"/>
  <c r="AS26" i="2"/>
  <c r="BF26" i="2"/>
  <c r="AC27" i="2"/>
  <c r="BT26" i="2"/>
  <c r="DG26" i="2"/>
  <c r="BY26" i="2"/>
  <c r="AU26" i="2"/>
  <c r="BQ25" i="2"/>
  <c r="BG25" i="2"/>
  <c r="BK25" i="2"/>
  <c r="BM25" i="2"/>
  <c r="BE25" i="2"/>
  <c r="BC25" i="2"/>
  <c r="BO25" i="2"/>
  <c r="BI25" i="2"/>
  <c r="AK25" i="2"/>
  <c r="AI26" i="2"/>
  <c r="AD27" i="2"/>
  <c r="AE27" i="2"/>
  <c r="AJ26" i="2"/>
  <c r="AL26" i="2"/>
  <c r="AM26" i="2"/>
  <c r="AG26" i="2"/>
  <c r="DL5" i="2" a="1"/>
  <c r="DL5" i="2"/>
  <c r="DR6" i="2" a="1"/>
  <c r="DR6" i="2"/>
  <c r="DN5" i="2" a="1"/>
  <c r="DN5" i="2"/>
  <c r="DM6" i="2" a="1"/>
  <c r="DM6" i="2"/>
  <c r="DM5" i="2" a="1"/>
  <c r="DM5" i="2"/>
  <c r="DO6" i="2" a="1"/>
  <c r="DO6" i="2"/>
  <c r="DQ5" i="2" a="1"/>
  <c r="DQ5" i="2"/>
  <c r="DN6" i="2" a="1"/>
  <c r="DN6" i="2"/>
  <c r="DR5" i="2" a="1"/>
  <c r="DR5" i="2"/>
  <c r="DL6" i="2" a="1"/>
  <c r="DL6" i="2"/>
  <c r="DK5" i="2" a="1"/>
  <c r="DK5" i="2"/>
  <c r="DK6" i="2" a="1"/>
  <c r="DK6" i="2"/>
  <c r="DO5" i="2" a="1"/>
  <c r="DO5" i="2"/>
  <c r="DQ6" i="2" a="1"/>
  <c r="DQ6" i="2"/>
  <c r="DP6" i="2" a="1"/>
  <c r="DP6" i="2"/>
  <c r="DP5" i="2" a="1"/>
  <c r="DP5" i="2"/>
  <c r="DM7" i="2" a="1"/>
  <c r="DM7" i="2"/>
  <c r="DK7" i="2" a="1"/>
  <c r="DK7" i="2"/>
  <c r="DO7" i="2" a="1"/>
  <c r="DO7" i="2"/>
  <c r="DL7" i="2" a="1"/>
  <c r="DL7" i="2"/>
  <c r="DN7" i="2" a="1"/>
  <c r="DN7" i="2"/>
  <c r="DR7" i="2" a="1"/>
  <c r="DR7" i="2"/>
  <c r="DQ7" i="2" a="1"/>
  <c r="DQ7" i="2"/>
  <c r="DP7" i="2" a="1"/>
  <c r="DP7" i="2"/>
  <c r="BK26" i="2"/>
  <c r="BM26" i="2"/>
  <c r="BI26" i="2"/>
  <c r="BO26" i="2"/>
  <c r="BE26" i="2"/>
  <c r="BC26" i="2"/>
  <c r="BG26" i="2"/>
  <c r="BQ26" i="2"/>
  <c r="DH27" i="2"/>
  <c r="BL27" i="2"/>
  <c r="AS27" i="2"/>
  <c r="BJ27" i="2"/>
  <c r="AN27" i="2"/>
  <c r="BW27" i="2"/>
  <c r="BZ27" i="2"/>
  <c r="BT27" i="2"/>
  <c r="BN27" i="2"/>
  <c r="BB27" i="2"/>
  <c r="BA27" i="2"/>
  <c r="AH27" i="2"/>
  <c r="AR27" i="2"/>
  <c r="AW28" i="2"/>
  <c r="AQ27" i="2"/>
  <c r="AO27" i="2"/>
  <c r="AT27" i="2"/>
  <c r="BP27" i="2"/>
  <c r="BY27" i="2"/>
  <c r="BF27" i="2"/>
  <c r="BU27" i="2"/>
  <c r="BH27" i="2"/>
  <c r="BV27" i="2"/>
  <c r="DG27" i="2"/>
  <c r="AP27" i="2"/>
  <c r="BD27" i="2"/>
  <c r="BS27" i="2"/>
  <c r="AU27" i="2"/>
  <c r="AC28" i="2"/>
  <c r="AK26" i="2"/>
  <c r="AI27" i="2"/>
  <c r="AD28" i="2"/>
  <c r="AE28" i="2"/>
  <c r="AJ27" i="2"/>
  <c r="AL27" i="2"/>
  <c r="AM27" i="2"/>
  <c r="AG27" i="2"/>
  <c r="DR8" i="2" a="1"/>
  <c r="DR8" i="2"/>
  <c r="DO8" i="2" a="1"/>
  <c r="DO8" i="2"/>
  <c r="DK8" i="2" a="1"/>
  <c r="DK8" i="2"/>
  <c r="DL8" i="2" a="1"/>
  <c r="DL8" i="2"/>
  <c r="DN8" i="2" a="1"/>
  <c r="DN8" i="2"/>
  <c r="DM8" i="2" a="1"/>
  <c r="DM8" i="2"/>
  <c r="DQ8" i="2" a="1"/>
  <c r="DQ8" i="2"/>
  <c r="DP8" i="2" a="1"/>
  <c r="DP8" i="2"/>
  <c r="BH28" i="2"/>
  <c r="AH28" i="2"/>
  <c r="BU28" i="2"/>
  <c r="BP28" i="2"/>
  <c r="AW29" i="2"/>
  <c r="BD28" i="2"/>
  <c r="BL28" i="2"/>
  <c r="AP28" i="2"/>
  <c r="AQ28" i="2"/>
  <c r="BS28" i="2"/>
  <c r="AS28" i="2"/>
  <c r="AC29" i="2"/>
  <c r="AR28" i="2"/>
  <c r="BY28" i="2"/>
  <c r="DG28" i="2"/>
  <c r="BJ28" i="2"/>
  <c r="DH28" i="2"/>
  <c r="BZ28" i="2"/>
  <c r="BN28" i="2"/>
  <c r="BT28" i="2"/>
  <c r="BB28" i="2"/>
  <c r="BV28" i="2"/>
  <c r="AU28" i="2"/>
  <c r="AT28" i="2"/>
  <c r="AN28" i="2"/>
  <c r="BW28" i="2"/>
  <c r="BF28" i="2"/>
  <c r="AO28" i="2"/>
  <c r="BA28" i="2"/>
  <c r="BC27" i="2"/>
  <c r="BG27" i="2"/>
  <c r="BK27" i="2"/>
  <c r="BM27" i="2"/>
  <c r="BQ27" i="2"/>
  <c r="BI27" i="2"/>
  <c r="BO27" i="2"/>
  <c r="BE27" i="2"/>
  <c r="AK27" i="2"/>
  <c r="AI28" i="2"/>
  <c r="AD29" i="2"/>
  <c r="AE29" i="2"/>
  <c r="AJ28" i="2"/>
  <c r="AK28" i="2"/>
  <c r="AM28" i="2"/>
  <c r="AL28" i="2"/>
  <c r="AG28" i="2"/>
  <c r="DK9" i="2" a="1"/>
  <c r="DK9" i="2"/>
  <c r="DO9" i="2" a="1"/>
  <c r="DO9" i="2"/>
  <c r="DL9" i="2" a="1"/>
  <c r="DL9" i="2"/>
  <c r="DM9" i="2" a="1"/>
  <c r="DM9" i="2"/>
  <c r="DN9" i="2" a="1"/>
  <c r="DN9" i="2"/>
  <c r="DR9" i="2" a="1"/>
  <c r="DR9" i="2"/>
  <c r="DQ9" i="2" a="1"/>
  <c r="DQ9" i="2"/>
  <c r="DP9" i="2" a="1"/>
  <c r="DP9" i="2"/>
  <c r="DH29" i="2"/>
  <c r="BJ29" i="2"/>
  <c r="BT29" i="2"/>
  <c r="AP29" i="2"/>
  <c r="BY29" i="2"/>
  <c r="AW30" i="2"/>
  <c r="BW29" i="2"/>
  <c r="BZ29" i="2"/>
  <c r="BF29" i="2"/>
  <c r="BU29" i="2"/>
  <c r="AS29" i="2"/>
  <c r="AR29" i="2"/>
  <c r="AO29" i="2"/>
  <c r="BA29" i="2"/>
  <c r="AU29" i="2"/>
  <c r="BV29" i="2"/>
  <c r="AH29" i="2"/>
  <c r="AN29" i="2"/>
  <c r="BP29" i="2"/>
  <c r="BB29" i="2"/>
  <c r="AQ29" i="2"/>
  <c r="BD29" i="2"/>
  <c r="DG29" i="2"/>
  <c r="BS29" i="2"/>
  <c r="BH29" i="2"/>
  <c r="AC30" i="2"/>
  <c r="BN29" i="2"/>
  <c r="AT29" i="2"/>
  <c r="BL29" i="2"/>
  <c r="BE28" i="2"/>
  <c r="BO28" i="2"/>
  <c r="BQ28" i="2"/>
  <c r="BI28" i="2"/>
  <c r="BK28" i="2"/>
  <c r="BG28" i="2"/>
  <c r="BM28" i="2"/>
  <c r="BC28" i="2"/>
  <c r="AD30" i="2"/>
  <c r="AI29" i="2"/>
  <c r="AE30" i="2"/>
  <c r="AJ29" i="2"/>
  <c r="AK29" i="2"/>
  <c r="AM29" i="2"/>
  <c r="AL29" i="2"/>
  <c r="AG29" i="2"/>
  <c r="DK10" i="2" a="1"/>
  <c r="DK10" i="2"/>
  <c r="DN10" i="2" a="1"/>
  <c r="DN10" i="2"/>
  <c r="DM10" i="2" a="1"/>
  <c r="DM10" i="2"/>
  <c r="DO10" i="2" a="1"/>
  <c r="DO10" i="2"/>
  <c r="DL10" i="2" a="1"/>
  <c r="DL10" i="2"/>
  <c r="DR10" i="2" a="1"/>
  <c r="DR10" i="2"/>
  <c r="DP10" i="2" a="1"/>
  <c r="DP10" i="2"/>
  <c r="DQ10" i="2" a="1"/>
  <c r="DQ10" i="2"/>
  <c r="BG29" i="2"/>
  <c r="BK29" i="2"/>
  <c r="BM29" i="2"/>
  <c r="BQ29" i="2"/>
  <c r="BC29" i="2"/>
  <c r="BO29" i="2"/>
  <c r="BI29" i="2"/>
  <c r="BE29" i="2"/>
  <c r="BS30" i="2"/>
  <c r="BT30" i="2"/>
  <c r="AR30" i="2"/>
  <c r="AW31" i="2"/>
  <c r="BB30" i="2"/>
  <c r="DG30" i="2"/>
  <c r="BA30" i="2"/>
  <c r="BV30" i="2"/>
  <c r="BD30" i="2"/>
  <c r="BJ30" i="2"/>
  <c r="AC31" i="2"/>
  <c r="AO30" i="2"/>
  <c r="BP30" i="2"/>
  <c r="DH30" i="2"/>
  <c r="BU30" i="2"/>
  <c r="BW30" i="2"/>
  <c r="AT30" i="2"/>
  <c r="BY30" i="2"/>
  <c r="AU30" i="2"/>
  <c r="BL30" i="2"/>
  <c r="AP30" i="2"/>
  <c r="AQ30" i="2"/>
  <c r="BZ30" i="2"/>
  <c r="AS30" i="2"/>
  <c r="BH30" i="2"/>
  <c r="BF30" i="2"/>
  <c r="AN30" i="2"/>
  <c r="AH30" i="2"/>
  <c r="BN30" i="2"/>
  <c r="AD31" i="2"/>
  <c r="AI30" i="2"/>
  <c r="AE31" i="2"/>
  <c r="AJ30" i="2"/>
  <c r="AM30" i="2"/>
  <c r="AL30" i="2"/>
  <c r="AG30" i="2"/>
  <c r="DM11" i="2" a="1"/>
  <c r="DM11" i="2"/>
  <c r="DO11" i="2" a="1"/>
  <c r="DO11" i="2"/>
  <c r="DK11" i="2" a="1"/>
  <c r="DK11" i="2"/>
  <c r="DN11" i="2" a="1"/>
  <c r="DN11" i="2"/>
  <c r="DL11" i="2" a="1"/>
  <c r="DL11" i="2"/>
  <c r="DR11" i="2" a="1"/>
  <c r="DR11" i="2"/>
  <c r="DP11" i="2" a="1"/>
  <c r="DP11" i="2"/>
  <c r="DQ11" i="2" a="1"/>
  <c r="DQ11" i="2"/>
  <c r="AU31" i="2"/>
  <c r="BZ31" i="2"/>
  <c r="BB31" i="2"/>
  <c r="BS31" i="2"/>
  <c r="DG31" i="2"/>
  <c r="BA31" i="2"/>
  <c r="AC32" i="2"/>
  <c r="DH31" i="2"/>
  <c r="AR31" i="2"/>
  <c r="AS31" i="2"/>
  <c r="AW32" i="2"/>
  <c r="AP31" i="2"/>
  <c r="BN31" i="2"/>
  <c r="BU31" i="2"/>
  <c r="BD31" i="2"/>
  <c r="BH31" i="2"/>
  <c r="BW31" i="2"/>
  <c r="BV31" i="2"/>
  <c r="BJ31" i="2"/>
  <c r="AH31" i="2"/>
  <c r="AO31" i="2"/>
  <c r="BP31" i="2"/>
  <c r="BL31" i="2"/>
  <c r="AQ31" i="2"/>
  <c r="AT31" i="2"/>
  <c r="BF31" i="2"/>
  <c r="BY31" i="2"/>
  <c r="AN31" i="2"/>
  <c r="BT31" i="2"/>
  <c r="BE30" i="2"/>
  <c r="BQ30" i="2"/>
  <c r="BI30" i="2"/>
  <c r="BK30" i="2"/>
  <c r="BM30" i="2"/>
  <c r="BO30" i="2"/>
  <c r="BG30" i="2"/>
  <c r="BC30" i="2"/>
  <c r="AK30" i="2"/>
  <c r="AD32" i="2"/>
  <c r="AI31" i="2"/>
  <c r="AJ31" i="2"/>
  <c r="AK31" i="2"/>
  <c r="AE32" i="2"/>
  <c r="AM31" i="2"/>
  <c r="AL31" i="2"/>
  <c r="AG31" i="2"/>
  <c r="DO12" i="2" a="1"/>
  <c r="DO12" i="2"/>
  <c r="DK12" i="2" a="1"/>
  <c r="DK12" i="2"/>
  <c r="DN12" i="2" a="1"/>
  <c r="DN12" i="2"/>
  <c r="DL12" i="2" a="1"/>
  <c r="DL12" i="2"/>
  <c r="DM12" i="2" a="1"/>
  <c r="DM12" i="2"/>
  <c r="DR12" i="2" a="1"/>
  <c r="DR12" i="2"/>
  <c r="DP12" i="2" a="1"/>
  <c r="DP12" i="2"/>
  <c r="DQ12" i="2" a="1"/>
  <c r="DQ12" i="2"/>
  <c r="BK31" i="2"/>
  <c r="BO31" i="2"/>
  <c r="BC31" i="2"/>
  <c r="BI31" i="2"/>
  <c r="BE31" i="2"/>
  <c r="BQ31" i="2"/>
  <c r="BM31" i="2"/>
  <c r="BG31" i="2"/>
  <c r="BZ32" i="2"/>
  <c r="AP32" i="2"/>
  <c r="AR32" i="2"/>
  <c r="BP32" i="2"/>
  <c r="DG32" i="2"/>
  <c r="BA32" i="2"/>
  <c r="BV32" i="2"/>
  <c r="AC33" i="2"/>
  <c r="DH32" i="2"/>
  <c r="AT32" i="2"/>
  <c r="BY32" i="2"/>
  <c r="BS32" i="2"/>
  <c r="BJ32" i="2"/>
  <c r="BB32" i="2"/>
  <c r="AS32" i="2"/>
  <c r="BW32" i="2"/>
  <c r="AQ32" i="2"/>
  <c r="BN32" i="2"/>
  <c r="AU32" i="2"/>
  <c r="BH32" i="2"/>
  <c r="BT32" i="2"/>
  <c r="BL32" i="2"/>
  <c r="AW33" i="2"/>
  <c r="BU32" i="2"/>
  <c r="AO32" i="2"/>
  <c r="BF32" i="2"/>
  <c r="BD32" i="2"/>
  <c r="AN32" i="2"/>
  <c r="AH32" i="2"/>
  <c r="AD33" i="2"/>
  <c r="AI32" i="2"/>
  <c r="AE33" i="2"/>
  <c r="AJ32" i="2"/>
  <c r="AK32" i="2"/>
  <c r="AL32" i="2"/>
  <c r="AM32" i="2"/>
  <c r="AG32" i="2"/>
  <c r="DM13" i="2" a="1"/>
  <c r="DM13" i="2"/>
  <c r="DO13" i="2" a="1"/>
  <c r="DO13" i="2"/>
  <c r="DK13" i="2" a="1"/>
  <c r="DK13" i="2"/>
  <c r="DL13" i="2" a="1"/>
  <c r="DL13" i="2"/>
  <c r="DN13" i="2" a="1"/>
  <c r="DN13" i="2"/>
  <c r="DR13" i="2" a="1"/>
  <c r="DR13" i="2"/>
  <c r="DP13" i="2" a="1"/>
  <c r="DP13" i="2"/>
  <c r="DQ13" i="2" a="1"/>
  <c r="DQ13" i="2"/>
  <c r="DH33" i="2"/>
  <c r="BF33" i="2"/>
  <c r="AR33" i="2"/>
  <c r="BD33" i="2"/>
  <c r="BS33" i="2"/>
  <c r="BH33" i="2"/>
  <c r="DG33" i="2"/>
  <c r="BP33" i="2"/>
  <c r="BZ33" i="2"/>
  <c r="BA33" i="2"/>
  <c r="BL33" i="2"/>
  <c r="BY33" i="2"/>
  <c r="BT33" i="2"/>
  <c r="AU33" i="2"/>
  <c r="AQ33" i="2"/>
  <c r="BW33" i="2"/>
  <c r="AC34" i="2"/>
  <c r="AH33" i="2"/>
  <c r="BB33" i="2"/>
  <c r="AT33" i="2"/>
  <c r="BN33" i="2"/>
  <c r="AO33" i="2"/>
  <c r="BU33" i="2"/>
  <c r="AW34" i="2"/>
  <c r="BV33" i="2"/>
  <c r="AP33" i="2"/>
  <c r="AN33" i="2"/>
  <c r="AS33" i="2"/>
  <c r="BJ33" i="2"/>
  <c r="BK32" i="2"/>
  <c r="BC32" i="2"/>
  <c r="BM32" i="2"/>
  <c r="BI32" i="2"/>
  <c r="BG32" i="2"/>
  <c r="BQ32" i="2"/>
  <c r="BO32" i="2"/>
  <c r="BE32" i="2"/>
  <c r="AD34" i="2"/>
  <c r="AI33" i="2"/>
  <c r="AE34" i="2"/>
  <c r="AJ33" i="2"/>
  <c r="AK33" i="2"/>
  <c r="AL33" i="2"/>
  <c r="AM33" i="2"/>
  <c r="AG33" i="2"/>
  <c r="DK14" i="2" a="1"/>
  <c r="DK14" i="2"/>
  <c r="DN14" i="2" a="1"/>
  <c r="DN14" i="2"/>
  <c r="DO14" i="2" a="1"/>
  <c r="DO14" i="2"/>
  <c r="DL14" i="2" a="1"/>
  <c r="DL14" i="2"/>
  <c r="DM14" i="2" a="1"/>
  <c r="DM14" i="2"/>
  <c r="DR14" i="2" a="1"/>
  <c r="DR14" i="2"/>
  <c r="DP14" i="2" a="1"/>
  <c r="DP14" i="2"/>
  <c r="DQ14" i="2" a="1"/>
  <c r="DQ14" i="2"/>
  <c r="BM33" i="2"/>
  <c r="BG33" i="2"/>
  <c r="BC33" i="2"/>
  <c r="BK33" i="2"/>
  <c r="BQ33" i="2"/>
  <c r="BE33" i="2"/>
  <c r="BI33" i="2"/>
  <c r="BO33" i="2"/>
  <c r="BU34" i="2"/>
  <c r="BL34" i="2"/>
  <c r="DG34" i="2"/>
  <c r="AN34" i="2"/>
  <c r="AU34" i="2"/>
  <c r="BD34" i="2"/>
  <c r="BS34" i="2"/>
  <c r="BJ34" i="2"/>
  <c r="AH34" i="2"/>
  <c r="AT34" i="2"/>
  <c r="BP34" i="2"/>
  <c r="BF34" i="2"/>
  <c r="AO34" i="2"/>
  <c r="BY34" i="2"/>
  <c r="BA34" i="2"/>
  <c r="BV34" i="2"/>
  <c r="AS34" i="2"/>
  <c r="BW34" i="2"/>
  <c r="DH34" i="2"/>
  <c r="AQ34" i="2"/>
  <c r="BN34" i="2"/>
  <c r="BB34" i="2"/>
  <c r="AR34" i="2"/>
  <c r="BT34" i="2"/>
  <c r="BZ34" i="2"/>
  <c r="AP34" i="2"/>
  <c r="BH34" i="2"/>
  <c r="AW35" i="2"/>
  <c r="AC35" i="2"/>
  <c r="AI34" i="2"/>
  <c r="AD35" i="2"/>
  <c r="AE35" i="2"/>
  <c r="AJ34" i="2"/>
  <c r="AM34" i="2"/>
  <c r="AL34" i="2"/>
  <c r="AG34" i="2"/>
  <c r="DO15" i="2" a="1"/>
  <c r="DO15" i="2"/>
  <c r="DM15" i="2" a="1"/>
  <c r="DM15" i="2"/>
  <c r="DK15" i="2" a="1"/>
  <c r="DK15" i="2"/>
  <c r="DL15" i="2" a="1"/>
  <c r="DL15" i="2"/>
  <c r="DN15" i="2" a="1"/>
  <c r="DN15" i="2"/>
  <c r="DR15" i="2" a="1"/>
  <c r="DR15" i="2"/>
  <c r="DP15" i="2" a="1"/>
  <c r="DP15" i="2"/>
  <c r="DQ15" i="2" a="1"/>
  <c r="DQ15" i="2"/>
  <c r="BO34" i="2"/>
  <c r="BE34" i="2"/>
  <c r="BI34" i="2"/>
  <c r="BC34" i="2"/>
  <c r="BQ34" i="2"/>
  <c r="BM34" i="2"/>
  <c r="BG34" i="2"/>
  <c r="BK34" i="2"/>
  <c r="AK34" i="2"/>
  <c r="DG35" i="2"/>
  <c r="BB35" i="2"/>
  <c r="AC36" i="2"/>
  <c r="AU35" i="2"/>
  <c r="AP35" i="2"/>
  <c r="BY35" i="2"/>
  <c r="AT35" i="2"/>
  <c r="BS35" i="2"/>
  <c r="AH35" i="2"/>
  <c r="BF35" i="2"/>
  <c r="BU35" i="2"/>
  <c r="BD35" i="2"/>
  <c r="DH35" i="2"/>
  <c r="BJ35" i="2"/>
  <c r="AQ35" i="2"/>
  <c r="BL35" i="2"/>
  <c r="AS35" i="2"/>
  <c r="BP35" i="2"/>
  <c r="BW35" i="2"/>
  <c r="AW36" i="2"/>
  <c r="BN35" i="2"/>
  <c r="AO35" i="2"/>
  <c r="BH35" i="2"/>
  <c r="AR35" i="2"/>
  <c r="BT35" i="2"/>
  <c r="BZ35" i="2"/>
  <c r="AN35" i="2"/>
  <c r="BA35" i="2"/>
  <c r="BV35" i="2"/>
  <c r="AD36" i="2"/>
  <c r="AI35" i="2"/>
  <c r="AE36" i="2"/>
  <c r="AJ35" i="2"/>
  <c r="AM35" i="2"/>
  <c r="AL35" i="2"/>
  <c r="AG35" i="2"/>
  <c r="DL16" i="2" a="1"/>
  <c r="DL16" i="2"/>
  <c r="DO16" i="2" a="1"/>
  <c r="DO16" i="2"/>
  <c r="DK16" i="2" a="1"/>
  <c r="DK16" i="2"/>
  <c r="DN16" i="2" a="1"/>
  <c r="DN16" i="2"/>
  <c r="DM16" i="2" a="1"/>
  <c r="DM16" i="2"/>
  <c r="DR16" i="2" a="1"/>
  <c r="DR16" i="2"/>
  <c r="DP16" i="2" a="1"/>
  <c r="DP16" i="2"/>
  <c r="DQ16" i="2" a="1"/>
  <c r="DQ16" i="2"/>
  <c r="AK35" i="2"/>
  <c r="BE35" i="2"/>
  <c r="BO35" i="2"/>
  <c r="BC35" i="2"/>
  <c r="BI35" i="2"/>
  <c r="BG35" i="2"/>
  <c r="BK35" i="2"/>
  <c r="BM35" i="2"/>
  <c r="BQ35" i="2"/>
  <c r="AC37" i="2"/>
  <c r="BF36" i="2"/>
  <c r="BH36" i="2"/>
  <c r="BB36" i="2"/>
  <c r="DH36" i="2"/>
  <c r="BN36" i="2"/>
  <c r="BJ36" i="2"/>
  <c r="DG36" i="2"/>
  <c r="BT36" i="2"/>
  <c r="BL36" i="2"/>
  <c r="AQ36" i="2"/>
  <c r="BV36" i="2"/>
  <c r="BA36" i="2"/>
  <c r="AP36" i="2"/>
  <c r="AT36" i="2"/>
  <c r="BP36" i="2"/>
  <c r="AN36" i="2"/>
  <c r="AU36" i="2"/>
  <c r="AR36" i="2"/>
  <c r="BU36" i="2"/>
  <c r="AW37" i="2"/>
  <c r="AH36" i="2"/>
  <c r="AO36" i="2"/>
  <c r="BD36" i="2"/>
  <c r="BY36" i="2"/>
  <c r="BW36" i="2"/>
  <c r="BZ36" i="2"/>
  <c r="AS36" i="2"/>
  <c r="BS36" i="2"/>
  <c r="AI36" i="2"/>
  <c r="AD37" i="2"/>
  <c r="AE37" i="2"/>
  <c r="AJ36" i="2"/>
  <c r="AK36" i="2"/>
  <c r="AL36" i="2"/>
  <c r="AM36" i="2"/>
  <c r="AG36" i="2"/>
  <c r="DM17" i="2" a="1"/>
  <c r="DM17" i="2"/>
  <c r="DO17" i="2" a="1"/>
  <c r="DO17" i="2"/>
  <c r="DN17" i="2" a="1"/>
  <c r="DN17" i="2"/>
  <c r="DK17" i="2" a="1"/>
  <c r="DK17" i="2"/>
  <c r="DL17" i="2" a="1"/>
  <c r="DL17" i="2"/>
  <c r="DR17" i="2" a="1"/>
  <c r="DR17" i="2"/>
  <c r="DP17" i="2" a="1"/>
  <c r="DP17" i="2"/>
  <c r="DQ17" i="2" a="1"/>
  <c r="DQ17" i="2"/>
  <c r="BG36" i="2"/>
  <c r="BI36" i="2"/>
  <c r="BO36" i="2"/>
  <c r="BE36" i="2"/>
  <c r="BC36" i="2"/>
  <c r="BK36" i="2"/>
  <c r="BM36" i="2"/>
  <c r="BQ36" i="2"/>
  <c r="AU37" i="2"/>
  <c r="BY37" i="2"/>
  <c r="AQ37" i="2"/>
  <c r="AR37" i="2"/>
  <c r="BH37" i="2"/>
  <c r="AP37" i="2"/>
  <c r="BA37" i="2"/>
  <c r="BU37" i="2"/>
  <c r="AO37" i="2"/>
  <c r="DH37" i="2"/>
  <c r="BZ37" i="2"/>
  <c r="BV37" i="2"/>
  <c r="BW37" i="2"/>
  <c r="AS37" i="2"/>
  <c r="BP37" i="2"/>
  <c r="BL37" i="2"/>
  <c r="BF37" i="2"/>
  <c r="AH37" i="2"/>
  <c r="AT37" i="2"/>
  <c r="BN37" i="2"/>
  <c r="BS37" i="2"/>
  <c r="BJ37" i="2"/>
  <c r="BD37" i="2"/>
  <c r="BB37" i="2"/>
  <c r="AW38" i="2"/>
  <c r="AC38" i="2"/>
  <c r="BT37" i="2"/>
  <c r="AN37" i="2"/>
  <c r="DG37" i="2"/>
  <c r="AD38" i="2"/>
  <c r="AI37" i="2"/>
  <c r="AE38" i="2"/>
  <c r="AJ37" i="2"/>
  <c r="AM37" i="2"/>
  <c r="AL37" i="2"/>
  <c r="AG37" i="2"/>
  <c r="DO18" i="2" a="1"/>
  <c r="DO18" i="2"/>
  <c r="DM18" i="2" a="1"/>
  <c r="DM18" i="2"/>
  <c r="DN18" i="2" a="1"/>
  <c r="DN18" i="2"/>
  <c r="DK18" i="2" a="1"/>
  <c r="DK18" i="2"/>
  <c r="DL18" i="2" a="1"/>
  <c r="DL18" i="2"/>
  <c r="DR18" i="2" a="1"/>
  <c r="DR18" i="2"/>
  <c r="DP18" i="2" a="1"/>
  <c r="DP18" i="2"/>
  <c r="DQ18" i="2" a="1"/>
  <c r="DQ18" i="2"/>
  <c r="BK37" i="2"/>
  <c r="BQ37" i="2"/>
  <c r="BE37" i="2"/>
  <c r="BC37" i="2"/>
  <c r="BM37" i="2"/>
  <c r="BO37" i="2"/>
  <c r="BI37" i="2"/>
  <c r="BG37" i="2"/>
  <c r="BZ38" i="2"/>
  <c r="BU38" i="2"/>
  <c r="BY38" i="2"/>
  <c r="AW39" i="2"/>
  <c r="DG38" i="2"/>
  <c r="BJ38" i="2"/>
  <c r="BT38" i="2"/>
  <c r="AO38" i="2"/>
  <c r="AQ38" i="2"/>
  <c r="BH38" i="2"/>
  <c r="AU38" i="2"/>
  <c r="AS38" i="2"/>
  <c r="BL38" i="2"/>
  <c r="AN38" i="2"/>
  <c r="BW38" i="2"/>
  <c r="BF38" i="2"/>
  <c r="BD38" i="2"/>
  <c r="BN38" i="2"/>
  <c r="AP38" i="2"/>
  <c r="BS38" i="2"/>
  <c r="BP38" i="2"/>
  <c r="AC39" i="2"/>
  <c r="BV38" i="2"/>
  <c r="AH38" i="2"/>
  <c r="BA38" i="2"/>
  <c r="DH38" i="2"/>
  <c r="AR38" i="2"/>
  <c r="AT38" i="2"/>
  <c r="BB38" i="2"/>
  <c r="AK37" i="2"/>
  <c r="AI38" i="2"/>
  <c r="AD39" i="2"/>
  <c r="AE39" i="2"/>
  <c r="AJ38" i="2"/>
  <c r="AL38" i="2"/>
  <c r="AM38" i="2"/>
  <c r="AG38" i="2"/>
  <c r="DO19" i="2" a="1"/>
  <c r="DO19" i="2"/>
  <c r="DL19" i="2" a="1"/>
  <c r="DL19" i="2"/>
  <c r="DN19" i="2" a="1"/>
  <c r="DN19" i="2"/>
  <c r="DM19" i="2" a="1"/>
  <c r="DM19" i="2"/>
  <c r="DK19" i="2" a="1"/>
  <c r="DK19" i="2"/>
  <c r="DR19" i="2" a="1"/>
  <c r="DR19" i="2"/>
  <c r="DP19" i="2" a="1"/>
  <c r="DP19" i="2"/>
  <c r="DQ19" i="2" a="1"/>
  <c r="DQ19" i="2"/>
  <c r="AH39" i="2"/>
  <c r="BS39" i="2"/>
  <c r="BH39" i="2"/>
  <c r="DH39" i="2"/>
  <c r="AP39" i="2"/>
  <c r="BA39" i="2"/>
  <c r="BZ39" i="2"/>
  <c r="BD39" i="2"/>
  <c r="AQ39" i="2"/>
  <c r="BB39" i="2"/>
  <c r="BV39" i="2"/>
  <c r="AN39" i="2"/>
  <c r="DG39" i="2"/>
  <c r="BT39" i="2"/>
  <c r="BP39" i="2"/>
  <c r="BL39" i="2"/>
  <c r="AU39" i="2"/>
  <c r="BN39" i="2"/>
  <c r="AT39" i="2"/>
  <c r="BF39" i="2"/>
  <c r="BJ39" i="2"/>
  <c r="AW40" i="2"/>
  <c r="BU39" i="2"/>
  <c r="BY39" i="2"/>
  <c r="AO39" i="2"/>
  <c r="AC40" i="2"/>
  <c r="AR39" i="2"/>
  <c r="BW39" i="2"/>
  <c r="AS39" i="2"/>
  <c r="BI38" i="2"/>
  <c r="BC38" i="2"/>
  <c r="BM38" i="2"/>
  <c r="BG38" i="2"/>
  <c r="BQ38" i="2"/>
  <c r="BE38" i="2"/>
  <c r="BO38" i="2"/>
  <c r="BK38" i="2"/>
  <c r="AK38" i="2"/>
  <c r="AD40" i="2"/>
  <c r="AI39" i="2"/>
  <c r="AJ39" i="2"/>
  <c r="AK39" i="2"/>
  <c r="AE40" i="2"/>
  <c r="AM39" i="2"/>
  <c r="AL39" i="2"/>
  <c r="AG39" i="2"/>
  <c r="DN20" i="2" a="1"/>
  <c r="DN20" i="2"/>
  <c r="DO20" i="2" a="1"/>
  <c r="DO20" i="2"/>
  <c r="DL20" i="2" a="1"/>
  <c r="DL20" i="2"/>
  <c r="DK20" i="2" a="1"/>
  <c r="DK20" i="2"/>
  <c r="DM20" i="2" a="1"/>
  <c r="DM20" i="2"/>
  <c r="DR20" i="2" a="1"/>
  <c r="DR20" i="2"/>
  <c r="DQ20" i="2" a="1"/>
  <c r="DQ20" i="2"/>
  <c r="DP20" i="2" a="1"/>
  <c r="DP20" i="2"/>
  <c r="BZ40" i="2"/>
  <c r="BL40" i="2"/>
  <c r="BH40" i="2"/>
  <c r="AH40" i="2"/>
  <c r="AQ40" i="2"/>
  <c r="BS40" i="2"/>
  <c r="AW41" i="2"/>
  <c r="BU40" i="2"/>
  <c r="BY40" i="2"/>
  <c r="BN40" i="2"/>
  <c r="DG40" i="2"/>
  <c r="BJ40" i="2"/>
  <c r="BT40" i="2"/>
  <c r="AU40" i="2"/>
  <c r="AN40" i="2"/>
  <c r="AP40" i="2"/>
  <c r="BD40" i="2"/>
  <c r="AO40" i="2"/>
  <c r="BW40" i="2"/>
  <c r="BB40" i="2"/>
  <c r="BA40" i="2"/>
  <c r="BF40" i="2"/>
  <c r="AR40" i="2"/>
  <c r="AC41" i="2"/>
  <c r="AS40" i="2"/>
  <c r="BV40" i="2"/>
  <c r="AT40" i="2"/>
  <c r="DH40" i="2"/>
  <c r="BP40" i="2"/>
  <c r="BG39" i="2"/>
  <c r="BE39" i="2"/>
  <c r="BO39" i="2"/>
  <c r="BK39" i="2"/>
  <c r="BI39" i="2"/>
  <c r="BM39" i="2"/>
  <c r="BQ39" i="2"/>
  <c r="BC39" i="2"/>
  <c r="AD41" i="2"/>
  <c r="AI40" i="2"/>
  <c r="AE41" i="2"/>
  <c r="AJ40" i="2"/>
  <c r="AM40" i="2"/>
  <c r="AL40" i="2"/>
  <c r="AG40" i="2"/>
  <c r="DM21" i="2" a="1"/>
  <c r="DM21" i="2"/>
  <c r="DR21" i="2" a="1"/>
  <c r="DR21" i="2"/>
  <c r="DK21" i="2" a="1"/>
  <c r="DK21" i="2"/>
  <c r="DO21" i="2" a="1"/>
  <c r="DO21" i="2"/>
  <c r="DN21" i="2" a="1"/>
  <c r="DN21" i="2"/>
  <c r="DL21" i="2" a="1"/>
  <c r="DL21" i="2"/>
  <c r="DP21" i="2" a="1"/>
  <c r="DP21" i="2"/>
  <c r="DQ21" i="2" a="1"/>
  <c r="DQ21" i="2"/>
  <c r="BO40" i="2"/>
  <c r="BK40" i="2"/>
  <c r="BQ40" i="2"/>
  <c r="BC40" i="2"/>
  <c r="BM40" i="2"/>
  <c r="BG40" i="2"/>
  <c r="BE40" i="2"/>
  <c r="BI40" i="2"/>
  <c r="BV41" i="2"/>
  <c r="AO41" i="2"/>
  <c r="BS41" i="2"/>
  <c r="DH41" i="2"/>
  <c r="BZ41" i="2"/>
  <c r="AU41" i="2"/>
  <c r="BY41" i="2"/>
  <c r="AH41" i="2"/>
  <c r="AW42" i="2"/>
  <c r="AS41" i="2"/>
  <c r="AN41" i="2"/>
  <c r="DG41" i="2"/>
  <c r="AP41" i="2"/>
  <c r="BH41" i="2"/>
  <c r="BW41" i="2"/>
  <c r="BT41" i="2"/>
  <c r="BF41" i="2"/>
  <c r="BU41" i="2"/>
  <c r="AT41" i="2"/>
  <c r="BP41" i="2"/>
  <c r="AQ41" i="2"/>
  <c r="BD41" i="2"/>
  <c r="BB41" i="2"/>
  <c r="AR41" i="2"/>
  <c r="BL41" i="2"/>
  <c r="BA41" i="2"/>
  <c r="BN41" i="2"/>
  <c r="BJ41" i="2"/>
  <c r="AC42" i="2"/>
  <c r="AK40" i="2"/>
  <c r="AD42" i="2"/>
  <c r="AI41" i="2"/>
  <c r="AE42" i="2"/>
  <c r="AJ41" i="2"/>
  <c r="AM41" i="2"/>
  <c r="AL41" i="2"/>
  <c r="AG41" i="2"/>
  <c r="DQ22" i="2" a="1"/>
  <c r="DQ22" i="2"/>
  <c r="DM22" i="2" a="1"/>
  <c r="DM22" i="2"/>
  <c r="DK22" i="2" a="1"/>
  <c r="DK22" i="2"/>
  <c r="DO22" i="2" a="1"/>
  <c r="DO22" i="2"/>
  <c r="DL22" i="2" a="1"/>
  <c r="DL22" i="2"/>
  <c r="DP22" i="2" a="1"/>
  <c r="DP22" i="2"/>
  <c r="DR22" i="2" a="1"/>
  <c r="DR22" i="2"/>
  <c r="DN22" i="2" a="1"/>
  <c r="DN22" i="2"/>
  <c r="BO41" i="2"/>
  <c r="BI41" i="2"/>
  <c r="BG41" i="2"/>
  <c r="BC41" i="2"/>
  <c r="BK41" i="2"/>
  <c r="BE41" i="2"/>
  <c r="BQ41" i="2"/>
  <c r="BM41" i="2"/>
  <c r="BV42" i="2"/>
  <c r="DG42" i="2"/>
  <c r="BD42" i="2"/>
  <c r="AS42" i="2"/>
  <c r="AW43" i="2"/>
  <c r="BW42" i="2"/>
  <c r="DH42" i="2"/>
  <c r="BP42" i="2"/>
  <c r="AN42" i="2"/>
  <c r="BT42" i="2"/>
  <c r="AT42" i="2"/>
  <c r="AP42" i="2"/>
  <c r="BL42" i="2"/>
  <c r="BZ42" i="2"/>
  <c r="BA42" i="2"/>
  <c r="BH42" i="2"/>
  <c r="BN42" i="2"/>
  <c r="AH42" i="2"/>
  <c r="BS42" i="2"/>
  <c r="AR42" i="2"/>
  <c r="BB42" i="2"/>
  <c r="BU42" i="2"/>
  <c r="BF42" i="2"/>
  <c r="AO42" i="2"/>
  <c r="BY42" i="2"/>
  <c r="AC43" i="2"/>
  <c r="BJ42" i="2"/>
  <c r="AU42" i="2"/>
  <c r="AQ42" i="2"/>
  <c r="AY39" i="2"/>
  <c r="AK41" i="2"/>
  <c r="AI42" i="2"/>
  <c r="AD43" i="2"/>
  <c r="AE43" i="2"/>
  <c r="AJ42" i="2"/>
  <c r="AM42" i="2"/>
  <c r="AL42" i="2"/>
  <c r="AG42" i="2"/>
  <c r="DP23" i="2" a="1"/>
  <c r="DP23" i="2"/>
  <c r="DK23" i="2" a="1"/>
  <c r="DK23" i="2"/>
  <c r="DN23" i="2" a="1"/>
  <c r="DN23" i="2"/>
  <c r="DR23" i="2" a="1"/>
  <c r="DR23" i="2"/>
  <c r="DO23" i="2" a="1"/>
  <c r="DO23" i="2"/>
  <c r="DM23" i="2" a="1"/>
  <c r="DM23" i="2"/>
  <c r="DQ23" i="2" a="1"/>
  <c r="DQ23" i="2"/>
  <c r="DL23" i="2" a="1"/>
  <c r="DL23" i="2"/>
  <c r="BO42" i="2"/>
  <c r="BI42" i="2"/>
  <c r="BM42" i="2"/>
  <c r="BQ42" i="2"/>
  <c r="BC42" i="2"/>
  <c r="BE42" i="2"/>
  <c r="BK42" i="2"/>
  <c r="BG42" i="2"/>
  <c r="AN43" i="2"/>
  <c r="BB43" i="2"/>
  <c r="BF43" i="2"/>
  <c r="BN43" i="2"/>
  <c r="AR43" i="2"/>
  <c r="AQ43" i="2"/>
  <c r="BY43" i="2"/>
  <c r="BL43" i="2"/>
  <c r="BZ43" i="2"/>
  <c r="BW43" i="2"/>
  <c r="BU43" i="2"/>
  <c r="AP43" i="2"/>
  <c r="AC44" i="2"/>
  <c r="BP43" i="2"/>
  <c r="DH43" i="2"/>
  <c r="AT43" i="2"/>
  <c r="AO43" i="2"/>
  <c r="BJ43" i="2"/>
  <c r="BT43" i="2"/>
  <c r="BS43" i="2"/>
  <c r="DG43" i="2"/>
  <c r="BV43" i="2"/>
  <c r="AW44" i="2"/>
  <c r="BH43" i="2"/>
  <c r="BD43" i="2"/>
  <c r="BA43" i="2"/>
  <c r="AU43" i="2"/>
  <c r="AH43" i="2"/>
  <c r="AS43" i="2"/>
  <c r="AY38" i="2"/>
  <c r="AK42" i="2"/>
  <c r="AD44" i="2"/>
  <c r="AI43" i="2"/>
  <c r="AE44" i="2"/>
  <c r="AJ43" i="2"/>
  <c r="AL43" i="2"/>
  <c r="AM43" i="2"/>
  <c r="AG43" i="2"/>
  <c r="DK24" i="2" a="1"/>
  <c r="DK24" i="2"/>
  <c r="DO24" i="2" a="1"/>
  <c r="DO24" i="2"/>
  <c r="DL24" i="2" a="1"/>
  <c r="DL24" i="2"/>
  <c r="DQ24" i="2" a="1"/>
  <c r="DQ24" i="2"/>
  <c r="DN24" i="2" a="1"/>
  <c r="DN24" i="2"/>
  <c r="DM24" i="2" a="1"/>
  <c r="DM24" i="2"/>
  <c r="DR24" i="2" a="1"/>
  <c r="DR24" i="2"/>
  <c r="DP24" i="2" a="1"/>
  <c r="DP24" i="2"/>
  <c r="BO43" i="2"/>
  <c r="BE43" i="2"/>
  <c r="BG43" i="2"/>
  <c r="BC43" i="2"/>
  <c r="BM43" i="2"/>
  <c r="BI43" i="2"/>
  <c r="BK43" i="2"/>
  <c r="BQ43" i="2"/>
  <c r="BU44" i="2"/>
  <c r="DG44" i="2"/>
  <c r="BS44" i="2"/>
  <c r="BY44" i="2"/>
  <c r="AH44" i="2"/>
  <c r="BD44" i="2"/>
  <c r="BJ44" i="2"/>
  <c r="AP44" i="2"/>
  <c r="BT44" i="2"/>
  <c r="BF44" i="2"/>
  <c r="AS44" i="2"/>
  <c r="AW45" i="2"/>
  <c r="BZ44" i="2"/>
  <c r="AO44" i="2"/>
  <c r="AU44" i="2"/>
  <c r="BN44" i="2"/>
  <c r="DH44" i="2"/>
  <c r="BL44" i="2"/>
  <c r="BB44" i="2"/>
  <c r="AN44" i="2"/>
  <c r="BV44" i="2"/>
  <c r="BW44" i="2"/>
  <c r="AY40" i="2"/>
  <c r="AT44" i="2"/>
  <c r="AQ44" i="2"/>
  <c r="AR44" i="2"/>
  <c r="AC45" i="2"/>
  <c r="BH44" i="2"/>
  <c r="BP44" i="2"/>
  <c r="BA44" i="2"/>
  <c r="AK43" i="2"/>
  <c r="AI44" i="2"/>
  <c r="AD45" i="2"/>
  <c r="AE45" i="2"/>
  <c r="AJ44" i="2"/>
  <c r="AM44" i="2"/>
  <c r="AL44" i="2"/>
  <c r="AG44" i="2"/>
  <c r="DL25" i="2" a="1"/>
  <c r="DL25" i="2"/>
  <c r="DK25" i="2" a="1"/>
  <c r="DK25" i="2"/>
  <c r="DR25" i="2" a="1"/>
  <c r="DR25" i="2"/>
  <c r="DQ25" i="2" a="1"/>
  <c r="DQ25" i="2"/>
  <c r="DN25" i="2" a="1"/>
  <c r="DN25" i="2"/>
  <c r="DO25" i="2" a="1"/>
  <c r="DO25" i="2"/>
  <c r="DP25" i="2" a="1"/>
  <c r="DP25" i="2"/>
  <c r="DM25" i="2" a="1"/>
  <c r="DM25" i="2"/>
  <c r="BO44" i="2"/>
  <c r="BC44" i="2"/>
  <c r="BE44" i="2"/>
  <c r="BM44" i="2"/>
  <c r="BK44" i="2"/>
  <c r="BG44" i="2"/>
  <c r="BI44" i="2"/>
  <c r="BQ44" i="2"/>
  <c r="DH45" i="2"/>
  <c r="AW46" i="2"/>
  <c r="AO45" i="2"/>
  <c r="BF45" i="2"/>
  <c r="BL45" i="2"/>
  <c r="AH45" i="2"/>
  <c r="BT45" i="2"/>
  <c r="AN45" i="2"/>
  <c r="BZ45" i="2"/>
  <c r="BA45" i="2"/>
  <c r="AU45" i="2"/>
  <c r="BH45" i="2"/>
  <c r="AQ45" i="2"/>
  <c r="DG45" i="2"/>
  <c r="BW45" i="2"/>
  <c r="BP45" i="2"/>
  <c r="AC46" i="2"/>
  <c r="BB45" i="2"/>
  <c r="BD45" i="2"/>
  <c r="BS45" i="2"/>
  <c r="AR45" i="2"/>
  <c r="AT45" i="2"/>
  <c r="AS45" i="2"/>
  <c r="AP45" i="2"/>
  <c r="BJ45" i="2"/>
  <c r="BU45" i="2"/>
  <c r="BN45" i="2"/>
  <c r="BY45" i="2"/>
  <c r="BV45" i="2"/>
  <c r="AK44" i="2"/>
  <c r="AD46" i="2"/>
  <c r="AI45" i="2"/>
  <c r="AE46" i="2"/>
  <c r="AJ45" i="2"/>
  <c r="AM45" i="2"/>
  <c r="AL45" i="2"/>
  <c r="AG45" i="2"/>
  <c r="DM26" i="2" a="1"/>
  <c r="DM26" i="2"/>
  <c r="DQ26" i="2" a="1"/>
  <c r="DQ26" i="2"/>
  <c r="DL26" i="2" a="1"/>
  <c r="DL26" i="2"/>
  <c r="DO26" i="2" a="1"/>
  <c r="DO26" i="2"/>
  <c r="DP26" i="2" a="1"/>
  <c r="DP26" i="2"/>
  <c r="DR26" i="2" a="1"/>
  <c r="DR26" i="2"/>
  <c r="DN26" i="2" a="1"/>
  <c r="DN26" i="2"/>
  <c r="DK26" i="2" a="1"/>
  <c r="DK26" i="2"/>
  <c r="BD46" i="2"/>
  <c r="BL46" i="2"/>
  <c r="BH46" i="2"/>
  <c r="DH46" i="2"/>
  <c r="BB46" i="2"/>
  <c r="BV46" i="2"/>
  <c r="AH46" i="2"/>
  <c r="AT46" i="2"/>
  <c r="AN46" i="2"/>
  <c r="AR46" i="2"/>
  <c r="BP46" i="2"/>
  <c r="AP46" i="2"/>
  <c r="AC47" i="2"/>
  <c r="BS46" i="2"/>
  <c r="AS46" i="2"/>
  <c r="AQ46" i="2"/>
  <c r="BF46" i="2"/>
  <c r="BJ46" i="2"/>
  <c r="DG46" i="2"/>
  <c r="BW46" i="2"/>
  <c r="BY46" i="2"/>
  <c r="BA46" i="2"/>
  <c r="BN46" i="2"/>
  <c r="BZ46" i="2"/>
  <c r="AW47" i="2"/>
  <c r="AO46" i="2"/>
  <c r="AU46" i="2"/>
  <c r="BT46" i="2"/>
  <c r="BU46" i="2"/>
  <c r="BE45" i="2"/>
  <c r="BO45" i="2"/>
  <c r="BK45" i="2"/>
  <c r="BQ45" i="2"/>
  <c r="BM45" i="2"/>
  <c r="BI45" i="2"/>
  <c r="BG45" i="2"/>
  <c r="BC45" i="2"/>
  <c r="AK45" i="2"/>
  <c r="AD47" i="2"/>
  <c r="AI46" i="2"/>
  <c r="AE47" i="2"/>
  <c r="AJ46" i="2"/>
  <c r="AM46" i="2"/>
  <c r="AL46" i="2"/>
  <c r="AG46" i="2"/>
  <c r="DP27" i="2" a="1"/>
  <c r="DP27" i="2"/>
  <c r="DK27" i="2" a="1"/>
  <c r="DK27" i="2"/>
  <c r="DN27" i="2" a="1"/>
  <c r="DN27" i="2"/>
  <c r="DO27" i="2" a="1"/>
  <c r="DO27" i="2"/>
  <c r="DM27" i="2" a="1"/>
  <c r="DM27" i="2"/>
  <c r="DQ27" i="2" a="1"/>
  <c r="DQ27" i="2"/>
  <c r="DR27" i="2" a="1"/>
  <c r="DR27" i="2"/>
  <c r="DL27" i="2" a="1"/>
  <c r="DL27" i="2"/>
  <c r="BJ47" i="2"/>
  <c r="AR47" i="2"/>
  <c r="AW48" i="2"/>
  <c r="BF47" i="2"/>
  <c r="BZ47" i="2"/>
  <c r="AO47" i="2"/>
  <c r="BD47" i="2"/>
  <c r="BH47" i="2"/>
  <c r="AC48" i="2"/>
  <c r="BN47" i="2"/>
  <c r="BW47" i="2"/>
  <c r="BL47" i="2"/>
  <c r="BU47" i="2"/>
  <c r="BA47" i="2"/>
  <c r="BB47" i="2"/>
  <c r="AP47" i="2"/>
  <c r="AQ47" i="2"/>
  <c r="AN47" i="2"/>
  <c r="BV47" i="2"/>
  <c r="AU47" i="2"/>
  <c r="BP47" i="2"/>
  <c r="AT47" i="2"/>
  <c r="AS47" i="2"/>
  <c r="AH47" i="2"/>
  <c r="DH47" i="2"/>
  <c r="BY47" i="2"/>
  <c r="BS47" i="2"/>
  <c r="DG47" i="2"/>
  <c r="BT47" i="2"/>
  <c r="BE46" i="2"/>
  <c r="BM46" i="2"/>
  <c r="BQ46" i="2"/>
  <c r="BG46" i="2"/>
  <c r="BI46" i="2"/>
  <c r="BK46" i="2"/>
  <c r="BC46" i="2"/>
  <c r="BO46" i="2"/>
  <c r="AK46" i="2"/>
  <c r="AI47" i="2"/>
  <c r="AD48" i="2"/>
  <c r="AJ47" i="2"/>
  <c r="AE48" i="2"/>
  <c r="AL47" i="2"/>
  <c r="AM47" i="2"/>
  <c r="AG47" i="2"/>
  <c r="DP28" i="2" a="1"/>
  <c r="DP28" i="2"/>
  <c r="DR28" i="2" a="1"/>
  <c r="DR28" i="2"/>
  <c r="DK28" i="2" a="1"/>
  <c r="DK28" i="2"/>
  <c r="DO28" i="2" a="1"/>
  <c r="DO28" i="2"/>
  <c r="DQ28" i="2" a="1"/>
  <c r="DQ28" i="2"/>
  <c r="DL28" i="2" a="1"/>
  <c r="DL28" i="2"/>
  <c r="DN28" i="2" a="1"/>
  <c r="DN28" i="2"/>
  <c r="DM28" i="2" a="1"/>
  <c r="DM28" i="2"/>
  <c r="BE47" i="2"/>
  <c r="BK47" i="2"/>
  <c r="BI47" i="2"/>
  <c r="BO47" i="2"/>
  <c r="BQ47" i="2"/>
  <c r="BM47" i="2"/>
  <c r="BC47" i="2"/>
  <c r="BG47" i="2"/>
  <c r="DG48" i="2"/>
  <c r="BU48" i="2"/>
  <c r="BS48" i="2"/>
  <c r="BL48" i="2"/>
  <c r="BP48" i="2"/>
  <c r="AT48" i="2"/>
  <c r="AC49" i="2"/>
  <c r="AR48" i="2"/>
  <c r="DH48" i="2"/>
  <c r="AO48" i="2"/>
  <c r="AQ48" i="2"/>
  <c r="BB48" i="2"/>
  <c r="AP48" i="2"/>
  <c r="BT48" i="2"/>
  <c r="BZ48" i="2"/>
  <c r="BW48" i="2"/>
  <c r="BV48" i="2"/>
  <c r="BJ48" i="2"/>
  <c r="BH48" i="2"/>
  <c r="BY48" i="2"/>
  <c r="BA48" i="2"/>
  <c r="BF48" i="2"/>
  <c r="AH48" i="2"/>
  <c r="AU48" i="2"/>
  <c r="BD48" i="2"/>
  <c r="AN48" i="2"/>
  <c r="BN48" i="2"/>
  <c r="AS48" i="2"/>
  <c r="AW49" i="2"/>
  <c r="AK47" i="2"/>
  <c r="AD49" i="2"/>
  <c r="AI48" i="2"/>
  <c r="AE49" i="2"/>
  <c r="AJ48" i="2"/>
  <c r="AM48" i="2"/>
  <c r="AL48" i="2"/>
  <c r="AG48" i="2"/>
  <c r="DK29" i="2" a="1"/>
  <c r="DK29" i="2"/>
  <c r="DM29" i="2" a="1"/>
  <c r="DM29" i="2"/>
  <c r="DQ29" i="2" a="1"/>
  <c r="DQ29" i="2"/>
  <c r="DN29" i="2" a="1"/>
  <c r="DN29" i="2"/>
  <c r="DO29" i="2" a="1"/>
  <c r="DO29" i="2"/>
  <c r="DP29" i="2" a="1"/>
  <c r="DP29" i="2"/>
  <c r="DL29" i="2" a="1"/>
  <c r="DL29" i="2"/>
  <c r="DR29" i="2" a="1"/>
  <c r="DR29" i="2"/>
  <c r="AK48" i="2"/>
  <c r="BC48" i="2"/>
  <c r="BG48" i="2"/>
  <c r="BI48" i="2"/>
  <c r="BE48" i="2"/>
  <c r="BK48" i="2"/>
  <c r="BO48" i="2"/>
  <c r="BM48" i="2"/>
  <c r="BQ48" i="2"/>
  <c r="BA49" i="2"/>
  <c r="BJ49" i="2"/>
  <c r="AS49" i="2"/>
  <c r="BL49" i="2"/>
  <c r="BZ49" i="2"/>
  <c r="BN49" i="2"/>
  <c r="AO49" i="2"/>
  <c r="AQ49" i="2"/>
  <c r="BB49" i="2"/>
  <c r="AT49" i="2"/>
  <c r="BF49" i="2"/>
  <c r="BD49" i="2"/>
  <c r="AU49" i="2"/>
  <c r="AN49" i="2"/>
  <c r="BP49" i="2"/>
  <c r="AW50" i="2"/>
  <c r="AC50" i="2"/>
  <c r="AP49" i="2"/>
  <c r="BH49" i="2"/>
  <c r="AR49" i="2"/>
  <c r="AH49" i="2"/>
  <c r="AI49" i="2"/>
  <c r="AD50" i="2"/>
  <c r="AE50" i="2"/>
  <c r="AJ49" i="2"/>
  <c r="AK49" i="2"/>
  <c r="AM49" i="2"/>
  <c r="AL49" i="2"/>
  <c r="AG49" i="2"/>
  <c r="DM30" i="2" a="1"/>
  <c r="DM30" i="2"/>
  <c r="DP30" i="2" a="1"/>
  <c r="DP30" i="2"/>
  <c r="DR30" i="2" a="1"/>
  <c r="DR30" i="2"/>
  <c r="DQ30" i="2" a="1"/>
  <c r="DQ30" i="2"/>
  <c r="DK30" i="2" a="1"/>
  <c r="DK30" i="2"/>
  <c r="DN30" i="2" a="1"/>
  <c r="DN30" i="2"/>
  <c r="DO30" i="2" a="1"/>
  <c r="DO30" i="2"/>
  <c r="DL30" i="2" a="1"/>
  <c r="DL30" i="2"/>
  <c r="BG49" i="2"/>
  <c r="BK49" i="2"/>
  <c r="BQ49" i="2"/>
  <c r="BO49" i="2"/>
  <c r="BE49" i="2"/>
  <c r="BI49" i="2"/>
  <c r="BM49" i="2"/>
  <c r="BC49" i="2"/>
  <c r="BJ50" i="2"/>
  <c r="AP50" i="2"/>
  <c r="BD50" i="2"/>
  <c r="BP50" i="2"/>
  <c r="BH50" i="2"/>
  <c r="AT50" i="2"/>
  <c r="BB50" i="2"/>
  <c r="BL50" i="2"/>
  <c r="AU50" i="2"/>
  <c r="AN50" i="2"/>
  <c r="AR50" i="2"/>
  <c r="AO50" i="2"/>
  <c r="BA50" i="2"/>
  <c r="AW51" i="2"/>
  <c r="BN50" i="2"/>
  <c r="AC51" i="2"/>
  <c r="BZ50" i="2"/>
  <c r="AQ50" i="2"/>
  <c r="AH50" i="2"/>
  <c r="BF50" i="2"/>
  <c r="AS50" i="2"/>
  <c r="AY45" i="2"/>
  <c r="AI50" i="2"/>
  <c r="AD51" i="2"/>
  <c r="AE51" i="2"/>
  <c r="AJ50" i="2"/>
  <c r="AL50" i="2"/>
  <c r="AM50" i="2"/>
  <c r="AG50" i="2"/>
  <c r="DQ31" i="2" a="1"/>
  <c r="DQ31" i="2"/>
  <c r="DO31" i="2" a="1"/>
  <c r="DO31" i="2"/>
  <c r="DR31" i="2" a="1"/>
  <c r="DR31" i="2"/>
  <c r="DL31" i="2" a="1"/>
  <c r="DL31" i="2"/>
  <c r="DK31" i="2" a="1"/>
  <c r="DK31" i="2"/>
  <c r="DN31" i="2" a="1"/>
  <c r="DN31" i="2"/>
  <c r="DP31" i="2" a="1"/>
  <c r="DP31" i="2"/>
  <c r="DM31" i="2" a="1"/>
  <c r="DM31" i="2"/>
  <c r="BC50" i="2"/>
  <c r="BM50" i="2"/>
  <c r="BK50" i="2"/>
  <c r="BG50" i="2"/>
  <c r="BI50" i="2"/>
  <c r="BE50" i="2"/>
  <c r="BQ50" i="2"/>
  <c r="BO50" i="2"/>
  <c r="AR51" i="2"/>
  <c r="AU51" i="2"/>
  <c r="BZ51" i="2"/>
  <c r="BJ51" i="2"/>
  <c r="BD51" i="2"/>
  <c r="BF51" i="2"/>
  <c r="AQ51" i="2"/>
  <c r="BH51" i="2"/>
  <c r="AH51" i="2"/>
  <c r="AN51" i="2"/>
  <c r="BB51" i="2"/>
  <c r="AS51" i="2"/>
  <c r="AP51" i="2"/>
  <c r="BN51" i="2"/>
  <c r="AT51" i="2"/>
  <c r="BA51" i="2"/>
  <c r="AW52" i="2"/>
  <c r="AO51" i="2"/>
  <c r="BL51" i="2"/>
  <c r="BP51" i="2"/>
  <c r="AC52" i="2"/>
  <c r="AK50" i="2"/>
  <c r="AD52" i="2"/>
  <c r="AI51" i="2"/>
  <c r="AJ51" i="2"/>
  <c r="AK51" i="2"/>
  <c r="AE52" i="2"/>
  <c r="AL51" i="2"/>
  <c r="AM51" i="2"/>
  <c r="AG51" i="2"/>
  <c r="DL32" i="2" a="1"/>
  <c r="DL32" i="2"/>
  <c r="DM32" i="2" a="1"/>
  <c r="DM32" i="2"/>
  <c r="DN32" i="2" a="1"/>
  <c r="DN32" i="2"/>
  <c r="DR32" i="2" a="1"/>
  <c r="DR32" i="2"/>
  <c r="DQ32" i="2" a="1"/>
  <c r="DQ32" i="2"/>
  <c r="DK32" i="2" a="1"/>
  <c r="DK32" i="2"/>
  <c r="DP32" i="2" a="1"/>
  <c r="DP32" i="2"/>
  <c r="DO32" i="2" a="1"/>
  <c r="DO32" i="2"/>
  <c r="AS52" i="2"/>
  <c r="BD52" i="2"/>
  <c r="BN52" i="2"/>
  <c r="BL52" i="2"/>
  <c r="BP52" i="2"/>
  <c r="AU52" i="2"/>
  <c r="AT52" i="2"/>
  <c r="BF52" i="2"/>
  <c r="AC53" i="2"/>
  <c r="BJ52" i="2"/>
  <c r="AH52" i="2"/>
  <c r="AP52" i="2"/>
  <c r="AR52" i="2"/>
  <c r="AQ52" i="2"/>
  <c r="AW53" i="2"/>
  <c r="BA52" i="2"/>
  <c r="BH52" i="2"/>
  <c r="BB52" i="2"/>
  <c r="BZ52" i="2"/>
  <c r="AO52" i="2"/>
  <c r="AN52" i="2"/>
  <c r="BQ51" i="2"/>
  <c r="BG51" i="2"/>
  <c r="BO51" i="2"/>
  <c r="BI51" i="2"/>
  <c r="BC51" i="2"/>
  <c r="BM51" i="2"/>
  <c r="BK51" i="2"/>
  <c r="BE51" i="2"/>
  <c r="AD53" i="2"/>
  <c r="AI52" i="2"/>
  <c r="AJ52" i="2"/>
  <c r="AE53" i="2"/>
  <c r="AL52" i="2"/>
  <c r="AM52" i="2"/>
  <c r="AG52" i="2"/>
  <c r="DR33" i="2" a="1"/>
  <c r="DR33" i="2"/>
  <c r="DN33" i="2" a="1"/>
  <c r="DN33" i="2"/>
  <c r="DL33" i="2" a="1"/>
  <c r="DL33" i="2"/>
  <c r="DM33" i="2" a="1"/>
  <c r="DM33" i="2"/>
  <c r="DO33" i="2" a="1"/>
  <c r="DO33" i="2"/>
  <c r="DK33" i="2" a="1"/>
  <c r="DK33" i="2"/>
  <c r="DQ33" i="2" a="1"/>
  <c r="DQ33" i="2"/>
  <c r="DP33" i="2" a="1"/>
  <c r="DP33" i="2"/>
  <c r="AK52" i="2"/>
  <c r="AO53" i="2"/>
  <c r="AW54" i="2"/>
  <c r="BD53" i="2"/>
  <c r="BZ53" i="2"/>
  <c r="BB53" i="2"/>
  <c r="AQ53" i="2"/>
  <c r="BP53" i="2"/>
  <c r="BJ53" i="2"/>
  <c r="AH53" i="2"/>
  <c r="BN53" i="2"/>
  <c r="AP53" i="2"/>
  <c r="AU53" i="2"/>
  <c r="AC54" i="2"/>
  <c r="AN53" i="2"/>
  <c r="BL53" i="2"/>
  <c r="AT53" i="2"/>
  <c r="BH53" i="2"/>
  <c r="AR53" i="2"/>
  <c r="AS53" i="2"/>
  <c r="BF53" i="2"/>
  <c r="BA53" i="2"/>
  <c r="BE52" i="2"/>
  <c r="BG52" i="2"/>
  <c r="BQ52" i="2"/>
  <c r="BI52" i="2"/>
  <c r="BC52" i="2"/>
  <c r="BM52" i="2"/>
  <c r="BK52" i="2"/>
  <c r="BO52" i="2"/>
  <c r="AI53" i="2"/>
  <c r="AD54" i="2"/>
  <c r="AE54" i="2"/>
  <c r="AJ53" i="2"/>
  <c r="AK53" i="2"/>
  <c r="AM53" i="2"/>
  <c r="AL53" i="2"/>
  <c r="AG53" i="2"/>
  <c r="DP34" i="2" a="1"/>
  <c r="DP34" i="2"/>
  <c r="DM34" i="2" a="1"/>
  <c r="DM34" i="2"/>
  <c r="DO34" i="2" a="1"/>
  <c r="DO34" i="2"/>
  <c r="DK34" i="2" a="1"/>
  <c r="DK34" i="2"/>
  <c r="DQ34" i="2" a="1"/>
  <c r="DQ34" i="2"/>
  <c r="DL34" i="2" a="1"/>
  <c r="DL34" i="2"/>
  <c r="DN34" i="2" a="1"/>
  <c r="DN34" i="2"/>
  <c r="DR34" i="2" a="1"/>
  <c r="DR34" i="2"/>
  <c r="BI53" i="2"/>
  <c r="BK53" i="2"/>
  <c r="BC53" i="2"/>
  <c r="BQ53" i="2"/>
  <c r="BG53" i="2"/>
  <c r="BM53" i="2"/>
  <c r="BO53" i="2"/>
  <c r="BE53" i="2"/>
  <c r="BZ54" i="2"/>
  <c r="BN54" i="2"/>
  <c r="AQ54" i="2"/>
  <c r="AW55" i="2"/>
  <c r="BP54" i="2"/>
  <c r="AN54" i="2"/>
  <c r="BJ54" i="2"/>
  <c r="AU54" i="2"/>
  <c r="AS54" i="2"/>
  <c r="BB54" i="2"/>
  <c r="BF54" i="2"/>
  <c r="AT54" i="2"/>
  <c r="BL54" i="2"/>
  <c r="AH54" i="2"/>
  <c r="AC55" i="2"/>
  <c r="AR54" i="2"/>
  <c r="AO54" i="2"/>
  <c r="BA54" i="2"/>
  <c r="BD54" i="2"/>
  <c r="AP54" i="2"/>
  <c r="BH54" i="2"/>
  <c r="AD55" i="2"/>
  <c r="AI54" i="2"/>
  <c r="AE55" i="2"/>
  <c r="AJ54" i="2"/>
  <c r="AM54" i="2"/>
  <c r="AL54" i="2"/>
  <c r="AG54" i="2"/>
  <c r="DN35" i="2" a="1"/>
  <c r="DN35" i="2"/>
  <c r="DP35" i="2" a="1"/>
  <c r="DP35" i="2"/>
  <c r="DR35" i="2" a="1"/>
  <c r="DR35" i="2"/>
  <c r="DM35" i="2" a="1"/>
  <c r="DM35" i="2"/>
  <c r="DO35" i="2" a="1"/>
  <c r="DO35" i="2"/>
  <c r="DQ35" i="2" a="1"/>
  <c r="DQ35" i="2"/>
  <c r="DL35" i="2" a="1"/>
  <c r="DL35" i="2"/>
  <c r="DK35" i="2" a="1"/>
  <c r="DK35" i="2"/>
  <c r="AK54" i="2"/>
  <c r="BM54" i="2"/>
  <c r="BQ54" i="2"/>
  <c r="BC54" i="2"/>
  <c r="BO54" i="2"/>
  <c r="BE54" i="2"/>
  <c r="BG54" i="2"/>
  <c r="BK54" i="2"/>
  <c r="BI54" i="2"/>
  <c r="AP55" i="2"/>
  <c r="BB55" i="2"/>
  <c r="AS55" i="2"/>
  <c r="AR55" i="2"/>
  <c r="BP55" i="2"/>
  <c r="AT55" i="2"/>
  <c r="BF55" i="2"/>
  <c r="BH55" i="2"/>
  <c r="AQ55" i="2"/>
  <c r="BA55" i="2"/>
  <c r="AN55" i="2"/>
  <c r="AH55" i="2"/>
  <c r="BZ55" i="2"/>
  <c r="AW56" i="2"/>
  <c r="AO55" i="2"/>
  <c r="BJ55" i="2"/>
  <c r="BN55" i="2"/>
  <c r="AC56" i="2"/>
  <c r="BL55" i="2"/>
  <c r="BD55" i="2"/>
  <c r="AU55" i="2"/>
  <c r="AD56" i="2"/>
  <c r="AI55" i="2"/>
  <c r="AJ55" i="2"/>
  <c r="AE56" i="2"/>
  <c r="AL55" i="2"/>
  <c r="AM55" i="2"/>
  <c r="AG55" i="2"/>
  <c r="DK36" i="2" a="1"/>
  <c r="DK36" i="2"/>
  <c r="DR36" i="2" a="1"/>
  <c r="DR36" i="2"/>
  <c r="DQ36" i="2" a="1"/>
  <c r="DQ36" i="2"/>
  <c r="DP36" i="2" a="1"/>
  <c r="DP36" i="2"/>
  <c r="DM36" i="2" a="1"/>
  <c r="DM36" i="2"/>
  <c r="DO36" i="2" a="1"/>
  <c r="DO36" i="2"/>
  <c r="DN36" i="2" a="1"/>
  <c r="DN36" i="2"/>
  <c r="DL36" i="2" a="1"/>
  <c r="DL36" i="2"/>
  <c r="BZ56" i="2"/>
  <c r="AN56" i="2"/>
  <c r="AH56" i="2"/>
  <c r="AU56" i="2"/>
  <c r="BA56" i="2"/>
  <c r="AQ56" i="2"/>
  <c r="AC57" i="2"/>
  <c r="BJ56" i="2"/>
  <c r="BL56" i="2"/>
  <c r="AO56" i="2"/>
  <c r="AR56" i="2"/>
  <c r="BB56" i="2"/>
  <c r="AT56" i="2"/>
  <c r="BH56" i="2"/>
  <c r="AP56" i="2"/>
  <c r="BF56" i="2"/>
  <c r="AS56" i="2"/>
  <c r="AW57" i="2"/>
  <c r="BD56" i="2"/>
  <c r="BP56" i="2"/>
  <c r="BN56" i="2"/>
  <c r="BG55" i="2"/>
  <c r="BC55" i="2"/>
  <c r="BI55" i="2"/>
  <c r="BE55" i="2"/>
  <c r="BQ55" i="2"/>
  <c r="BM55" i="2"/>
  <c r="BK55" i="2"/>
  <c r="BO55" i="2"/>
  <c r="AK55" i="2"/>
  <c r="AI56" i="2"/>
  <c r="AD57" i="2"/>
  <c r="AJ56" i="2"/>
  <c r="AK56" i="2"/>
  <c r="AE57" i="2"/>
  <c r="AL56" i="2"/>
  <c r="AM56" i="2"/>
  <c r="AG56" i="2"/>
  <c r="DO37" i="2" a="1"/>
  <c r="DO37" i="2"/>
  <c r="DL37" i="2" a="1"/>
  <c r="DL37" i="2"/>
  <c r="DP37" i="2" a="1"/>
  <c r="DP37" i="2"/>
  <c r="DM37" i="2" a="1"/>
  <c r="DM37" i="2"/>
  <c r="DN37" i="2" a="1"/>
  <c r="DN37" i="2"/>
  <c r="DR37" i="2" a="1"/>
  <c r="DR37" i="2"/>
  <c r="DQ37" i="2" a="1"/>
  <c r="DQ37" i="2"/>
  <c r="DK37" i="2" a="1"/>
  <c r="DK37" i="2"/>
  <c r="AO57" i="2"/>
  <c r="BH57" i="2"/>
  <c r="AU57" i="2"/>
  <c r="BJ57" i="2"/>
  <c r="BN57" i="2"/>
  <c r="AT57" i="2"/>
  <c r="AN57" i="2"/>
  <c r="AW58" i="2"/>
  <c r="BA57" i="2"/>
  <c r="BD57" i="2"/>
  <c r="BB57" i="2"/>
  <c r="AP57" i="2"/>
  <c r="AC58" i="2"/>
  <c r="BF57" i="2"/>
  <c r="BL57" i="2"/>
  <c r="BZ57" i="2"/>
  <c r="AR57" i="2"/>
  <c r="AH57" i="2"/>
  <c r="AQ57" i="2"/>
  <c r="BP57" i="2"/>
  <c r="AS57" i="2"/>
  <c r="BI56" i="2"/>
  <c r="BG56" i="2"/>
  <c r="BE56" i="2"/>
  <c r="BQ56" i="2"/>
  <c r="BC56" i="2"/>
  <c r="BM56" i="2"/>
  <c r="BK56" i="2"/>
  <c r="BO56" i="2"/>
  <c r="AI57" i="2"/>
  <c r="AD58" i="2"/>
  <c r="AJ57" i="2"/>
  <c r="AE58" i="2"/>
  <c r="AM57" i="2"/>
  <c r="AL57" i="2"/>
  <c r="AG57" i="2"/>
  <c r="DP38" i="2" a="1"/>
  <c r="DP38" i="2"/>
  <c r="DL38" i="2" a="1"/>
  <c r="DL38" i="2"/>
  <c r="DN38" i="2" a="1"/>
  <c r="DN38" i="2"/>
  <c r="DO38" i="2" a="1"/>
  <c r="DO38" i="2"/>
  <c r="DK38" i="2" a="1"/>
  <c r="DK38" i="2"/>
  <c r="DM38" i="2" a="1"/>
  <c r="DM38" i="2"/>
  <c r="DQ38" i="2" a="1"/>
  <c r="DQ38" i="2"/>
  <c r="DR38" i="2" a="1"/>
  <c r="DR38" i="2"/>
  <c r="BZ58" i="2"/>
  <c r="BA58" i="2"/>
  <c r="BP58" i="2"/>
  <c r="BD58" i="2"/>
  <c r="BH58" i="2"/>
  <c r="AC59" i="2"/>
  <c r="BJ58" i="2"/>
  <c r="AQ58" i="2"/>
  <c r="AS58" i="2"/>
  <c r="BB58" i="2"/>
  <c r="AO58" i="2"/>
  <c r="AU58" i="2"/>
  <c r="BN58" i="2"/>
  <c r="BL58" i="2"/>
  <c r="AT58" i="2"/>
  <c r="AW59" i="2"/>
  <c r="AR58" i="2"/>
  <c r="BF58" i="2"/>
  <c r="AP58" i="2"/>
  <c r="AH58" i="2"/>
  <c r="AN58" i="2"/>
  <c r="BC57" i="2"/>
  <c r="BM57" i="2"/>
  <c r="BI57" i="2"/>
  <c r="BK57" i="2"/>
  <c r="BE57" i="2"/>
  <c r="BQ57" i="2"/>
  <c r="BG57" i="2"/>
  <c r="BO57" i="2"/>
  <c r="AK57" i="2"/>
  <c r="AD59" i="2"/>
  <c r="AI58" i="2"/>
  <c r="AE59" i="2"/>
  <c r="AJ58" i="2"/>
  <c r="AK58" i="2"/>
  <c r="AL58" i="2"/>
  <c r="AM58" i="2"/>
  <c r="AG58" i="2"/>
  <c r="DN39" i="2" a="1"/>
  <c r="DN39" i="2"/>
  <c r="DK39" i="2" a="1"/>
  <c r="DK39" i="2"/>
  <c r="DP39" i="2" a="1"/>
  <c r="DP39" i="2"/>
  <c r="DR39" i="2" a="1"/>
  <c r="DR39" i="2"/>
  <c r="DM39" i="2" a="1"/>
  <c r="DM39" i="2"/>
  <c r="DL39" i="2" a="1"/>
  <c r="DL39" i="2"/>
  <c r="DQ39" i="2" a="1"/>
  <c r="DQ39" i="2"/>
  <c r="DO39" i="2" a="1"/>
  <c r="DO39" i="2"/>
  <c r="BN59" i="2"/>
  <c r="BP59" i="2"/>
  <c r="AT59" i="2"/>
  <c r="BA59" i="2"/>
  <c r="BH59" i="2"/>
  <c r="BJ59" i="2"/>
  <c r="AQ59" i="2"/>
  <c r="AS59" i="2"/>
  <c r="AR59" i="2"/>
  <c r="BF59" i="2"/>
  <c r="BZ59" i="2"/>
  <c r="AH59" i="2"/>
  <c r="AO59" i="2"/>
  <c r="BL59" i="2"/>
  <c r="AN59" i="2"/>
  <c r="AP59" i="2"/>
  <c r="BB59" i="2"/>
  <c r="AC60" i="2"/>
  <c r="BD59" i="2"/>
  <c r="AW60" i="2"/>
  <c r="AU59" i="2"/>
  <c r="BC58" i="2"/>
  <c r="BG58" i="2"/>
  <c r="BM58" i="2"/>
  <c r="BI58" i="2"/>
  <c r="BO58" i="2"/>
  <c r="BQ58" i="2"/>
  <c r="BE58" i="2"/>
  <c r="BK58" i="2"/>
  <c r="AD60" i="2"/>
  <c r="AI59" i="2"/>
  <c r="AE60" i="2"/>
  <c r="AJ59" i="2"/>
  <c r="AK59" i="2"/>
  <c r="AM59" i="2"/>
  <c r="AL59" i="2"/>
  <c r="AG59" i="2"/>
  <c r="DL40" i="2" a="1"/>
  <c r="DL40" i="2"/>
  <c r="DM40" i="2" a="1"/>
  <c r="DM40" i="2"/>
  <c r="DR40" i="2" a="1"/>
  <c r="DR40" i="2"/>
  <c r="DN40" i="2" a="1"/>
  <c r="DN40" i="2"/>
  <c r="DO40" i="2" a="1"/>
  <c r="DO40" i="2"/>
  <c r="DQ40" i="2" a="1"/>
  <c r="DQ40" i="2"/>
  <c r="DK40" i="2" a="1"/>
  <c r="DK40" i="2"/>
  <c r="DP40" i="2" a="1"/>
  <c r="DP40" i="2"/>
  <c r="BC59" i="2"/>
  <c r="BM59" i="2"/>
  <c r="BI59" i="2"/>
  <c r="BQ59" i="2"/>
  <c r="BG59" i="2"/>
  <c r="BO59" i="2"/>
  <c r="BK59" i="2"/>
  <c r="BE59" i="2"/>
  <c r="BJ60" i="2"/>
  <c r="BP60" i="2"/>
  <c r="BH60" i="2"/>
  <c r="BZ60" i="2"/>
  <c r="AP60" i="2"/>
  <c r="AR60" i="2"/>
  <c r="AO60" i="2"/>
  <c r="AQ60" i="2"/>
  <c r="AC61" i="2"/>
  <c r="AW61" i="2"/>
  <c r="BA60" i="2"/>
  <c r="AU60" i="2"/>
  <c r="AN60" i="2"/>
  <c r="AS60" i="2"/>
  <c r="BF60" i="2"/>
  <c r="AH60" i="2"/>
  <c r="AT60" i="2"/>
  <c r="BD60" i="2"/>
  <c r="BN60" i="2"/>
  <c r="BB60" i="2"/>
  <c r="BL60" i="2"/>
  <c r="AD61" i="2"/>
  <c r="AI60" i="2"/>
  <c r="AJ60" i="2"/>
  <c r="AE61" i="2"/>
  <c r="AM60" i="2"/>
  <c r="AL60" i="2"/>
  <c r="AG60" i="2"/>
  <c r="DO41" i="2" a="1"/>
  <c r="DO41" i="2"/>
  <c r="DN41" i="2" a="1"/>
  <c r="DN41" i="2"/>
  <c r="DM41" i="2" a="1"/>
  <c r="DM41" i="2"/>
  <c r="DL41" i="2" a="1"/>
  <c r="DL41" i="2"/>
  <c r="DP41" i="2" a="1"/>
  <c r="DP41" i="2"/>
  <c r="DK41" i="2" a="1"/>
  <c r="DK41" i="2"/>
  <c r="DQ41" i="2" a="1"/>
  <c r="DQ41" i="2"/>
  <c r="DR41" i="2" a="1"/>
  <c r="DR41" i="2"/>
  <c r="AK60" i="2"/>
  <c r="BC60" i="2"/>
  <c r="BK60" i="2"/>
  <c r="BI60" i="2"/>
  <c r="BG60" i="2"/>
  <c r="BQ60" i="2"/>
  <c r="BE60" i="2"/>
  <c r="BM60" i="2"/>
  <c r="BO60" i="2"/>
  <c r="AW62" i="2"/>
  <c r="BF61" i="2"/>
  <c r="AS61" i="2"/>
  <c r="AN61" i="2"/>
  <c r="AQ61" i="2"/>
  <c r="AT61" i="2"/>
  <c r="BB61" i="2"/>
  <c r="BL61" i="2"/>
  <c r="BJ61" i="2"/>
  <c r="AR61" i="2"/>
  <c r="AH61" i="2"/>
  <c r="AC62" i="2"/>
  <c r="BZ61" i="2"/>
  <c r="BA61" i="2"/>
  <c r="AO61" i="2"/>
  <c r="BD61" i="2"/>
  <c r="AP61" i="2"/>
  <c r="BP61" i="2"/>
  <c r="BN61" i="2"/>
  <c r="BH61" i="2"/>
  <c r="AU61" i="2"/>
  <c r="AD62" i="2"/>
  <c r="AI61" i="2"/>
  <c r="AE62" i="2"/>
  <c r="AJ61" i="2"/>
  <c r="AL61" i="2"/>
  <c r="AM61" i="2"/>
  <c r="AG61" i="2"/>
  <c r="DO42" i="2" a="1"/>
  <c r="DO42" i="2"/>
  <c r="DL42" i="2" a="1"/>
  <c r="DL42" i="2"/>
  <c r="DQ42" i="2" a="1"/>
  <c r="DQ42" i="2"/>
  <c r="DP42" i="2" a="1"/>
  <c r="DP42" i="2"/>
  <c r="DN42" i="2" a="1"/>
  <c r="DN42" i="2"/>
  <c r="DK42" i="2" a="1"/>
  <c r="DK42" i="2"/>
  <c r="DM42" i="2" a="1"/>
  <c r="DM42" i="2"/>
  <c r="DR42" i="2" a="1"/>
  <c r="DR42" i="2"/>
  <c r="BE61" i="2"/>
  <c r="BQ61" i="2"/>
  <c r="BM61" i="2"/>
  <c r="BI61" i="2"/>
  <c r="BK61" i="2"/>
  <c r="BC61" i="2"/>
  <c r="BG61" i="2"/>
  <c r="BO61" i="2"/>
  <c r="BZ62" i="2"/>
  <c r="AH62" i="2"/>
  <c r="BB62" i="2"/>
  <c r="BH62" i="2"/>
  <c r="AO62" i="2"/>
  <c r="AC63" i="2"/>
  <c r="BF62" i="2"/>
  <c r="BN62" i="2"/>
  <c r="AT62" i="2"/>
  <c r="BD62" i="2"/>
  <c r="BP62" i="2"/>
  <c r="AW63" i="2"/>
  <c r="BJ62" i="2"/>
  <c r="AS62" i="2"/>
  <c r="AR62" i="2"/>
  <c r="AP62" i="2"/>
  <c r="AQ62" i="2"/>
  <c r="BA62" i="2"/>
  <c r="AU62" i="2"/>
  <c r="BL62" i="2"/>
  <c r="AN62" i="2"/>
  <c r="AK61" i="2"/>
  <c r="AI62" i="2"/>
  <c r="AD63" i="2"/>
  <c r="AE63" i="2"/>
  <c r="AJ62" i="2"/>
  <c r="AM62" i="2"/>
  <c r="AL62" i="2"/>
  <c r="AG62" i="2"/>
  <c r="DM43" i="2" a="1"/>
  <c r="DM43" i="2"/>
  <c r="DR43" i="2" a="1"/>
  <c r="DR43" i="2"/>
  <c r="DK43" i="2" a="1"/>
  <c r="DK43" i="2"/>
  <c r="DN43" i="2" a="1"/>
  <c r="DN43" i="2"/>
  <c r="DL43" i="2" a="1"/>
  <c r="DL43" i="2"/>
  <c r="DP43" i="2" a="1"/>
  <c r="DP43" i="2"/>
  <c r="DO43" i="2" a="1"/>
  <c r="DO43" i="2"/>
  <c r="DQ43" i="2" a="1"/>
  <c r="DQ43" i="2"/>
  <c r="BL63" i="2"/>
  <c r="BA63" i="2"/>
  <c r="AU63" i="2"/>
  <c r="AT63" i="2"/>
  <c r="AP63" i="2"/>
  <c r="BH63" i="2"/>
  <c r="AW64" i="2"/>
  <c r="BJ63" i="2"/>
  <c r="AH63" i="2"/>
  <c r="BF63" i="2"/>
  <c r="AS63" i="2"/>
  <c r="BP63" i="2"/>
  <c r="AR63" i="2"/>
  <c r="AN63" i="2"/>
  <c r="AO63" i="2"/>
  <c r="BZ63" i="2"/>
  <c r="BB63" i="2"/>
  <c r="AQ63" i="2"/>
  <c r="BN63" i="2"/>
  <c r="BD63" i="2"/>
  <c r="AC64" i="2"/>
  <c r="AK62" i="2"/>
  <c r="BM62" i="2"/>
  <c r="BC62" i="2"/>
  <c r="BG62" i="2"/>
  <c r="BI62" i="2"/>
  <c r="BE62" i="2"/>
  <c r="BO62" i="2"/>
  <c r="BQ62" i="2"/>
  <c r="BK62" i="2"/>
  <c r="AI63" i="2"/>
  <c r="AD64" i="2"/>
  <c r="AE64" i="2"/>
  <c r="AJ63" i="2"/>
  <c r="AK63" i="2"/>
  <c r="AM63" i="2"/>
  <c r="AL63" i="2"/>
  <c r="AG63" i="2"/>
  <c r="DP44" i="2" a="1"/>
  <c r="DP44" i="2"/>
  <c r="DQ44" i="2" a="1"/>
  <c r="DQ44" i="2"/>
  <c r="DL44" i="2" a="1"/>
  <c r="DL44" i="2"/>
  <c r="DO44" i="2" a="1"/>
  <c r="DO44" i="2"/>
  <c r="DK44" i="2" a="1"/>
  <c r="DK44" i="2"/>
  <c r="DR44" i="2" a="1"/>
  <c r="DR44" i="2"/>
  <c r="DN44" i="2" a="1"/>
  <c r="DN44" i="2"/>
  <c r="DM44" i="2" a="1"/>
  <c r="DM44" i="2"/>
  <c r="BP64" i="2"/>
  <c r="BA64" i="2"/>
  <c r="AU64" i="2"/>
  <c r="AR64" i="2"/>
  <c r="BL64" i="2"/>
  <c r="AS64" i="2"/>
  <c r="AO64" i="2"/>
  <c r="AN64" i="2"/>
  <c r="BN64" i="2"/>
  <c r="AW65" i="2"/>
  <c r="AT64" i="2"/>
  <c r="AC65" i="2"/>
  <c r="BJ64" i="2"/>
  <c r="BH64" i="2"/>
  <c r="BD64" i="2"/>
  <c r="BB64" i="2"/>
  <c r="AP64" i="2"/>
  <c r="AH64" i="2"/>
  <c r="BZ64" i="2"/>
  <c r="AQ64" i="2"/>
  <c r="BF64" i="2"/>
  <c r="BO63" i="2"/>
  <c r="BQ63" i="2"/>
  <c r="BM63" i="2"/>
  <c r="BK63" i="2"/>
  <c r="BI63" i="2"/>
  <c r="BC63" i="2"/>
  <c r="BG63" i="2"/>
  <c r="BE63" i="2"/>
  <c r="AI64" i="2"/>
  <c r="AD65" i="2"/>
  <c r="AE65" i="2"/>
  <c r="AJ64" i="2"/>
  <c r="AK64" i="2"/>
  <c r="AM64" i="2"/>
  <c r="AL64" i="2"/>
  <c r="AG64" i="2"/>
  <c r="DO45" i="2" a="1"/>
  <c r="DO45" i="2"/>
  <c r="DR45" i="2" a="1"/>
  <c r="DR45" i="2"/>
  <c r="DN45" i="2" a="1"/>
  <c r="DN45" i="2"/>
  <c r="DQ45" i="2" a="1"/>
  <c r="DQ45" i="2"/>
  <c r="DL45" i="2" a="1"/>
  <c r="DL45" i="2"/>
  <c r="DK45" i="2" a="1"/>
  <c r="DK45" i="2"/>
  <c r="DP45" i="2" a="1"/>
  <c r="DP45" i="2"/>
  <c r="DM45" i="2" a="1"/>
  <c r="DM45" i="2"/>
  <c r="AN65" i="2"/>
  <c r="AW66" i="2"/>
  <c r="BZ65" i="2"/>
  <c r="BA65" i="2"/>
  <c r="AP65" i="2"/>
  <c r="BJ65" i="2"/>
  <c r="AR65" i="2"/>
  <c r="AC66" i="2"/>
  <c r="AT65" i="2"/>
  <c r="BB65" i="2"/>
  <c r="AU65" i="2"/>
  <c r="BL65" i="2"/>
  <c r="BN65" i="2"/>
  <c r="AS65" i="2"/>
  <c r="BD65" i="2"/>
  <c r="BP65" i="2"/>
  <c r="AO65" i="2"/>
  <c r="BF65" i="2"/>
  <c r="AQ65" i="2"/>
  <c r="AH65" i="2"/>
  <c r="BH65" i="2"/>
  <c r="BI64" i="2"/>
  <c r="BM64" i="2"/>
  <c r="BO64" i="2"/>
  <c r="BQ64" i="2"/>
  <c r="BK64" i="2"/>
  <c r="BE64" i="2"/>
  <c r="BC64" i="2"/>
  <c r="BG64" i="2"/>
  <c r="AD66" i="2"/>
  <c r="AI65" i="2"/>
  <c r="AE66" i="2"/>
  <c r="AJ65" i="2"/>
  <c r="AL65" i="2"/>
  <c r="AM65" i="2"/>
  <c r="AG65" i="2"/>
  <c r="DK46" i="2" a="1"/>
  <c r="DK46" i="2"/>
  <c r="DN46" i="2" a="1"/>
  <c r="DN46" i="2"/>
  <c r="DQ46" i="2" a="1"/>
  <c r="DQ46" i="2"/>
  <c r="DM46" i="2" a="1"/>
  <c r="DM46" i="2"/>
  <c r="DO46" i="2" a="1"/>
  <c r="DO46" i="2"/>
  <c r="DL46" i="2" a="1"/>
  <c r="DL46" i="2"/>
  <c r="DR46" i="2" a="1"/>
  <c r="DR46" i="2"/>
  <c r="DP46" i="2" a="1"/>
  <c r="DP46" i="2"/>
  <c r="BI65" i="2"/>
  <c r="BG65" i="2"/>
  <c r="BC65" i="2"/>
  <c r="BO65" i="2"/>
  <c r="BM65" i="2"/>
  <c r="BQ65" i="2"/>
  <c r="BK65" i="2"/>
  <c r="BE65" i="2"/>
  <c r="AK65" i="2"/>
  <c r="BZ66" i="2"/>
  <c r="BJ66" i="2"/>
  <c r="AO66" i="2"/>
  <c r="BH66" i="2"/>
  <c r="AN66" i="2"/>
  <c r="AU66" i="2"/>
  <c r="BL66" i="2"/>
  <c r="BN66" i="2"/>
  <c r="AT66" i="2"/>
  <c r="BD66" i="2"/>
  <c r="AQ66" i="2"/>
  <c r="AS66" i="2"/>
  <c r="BB66" i="2"/>
  <c r="AR66" i="2"/>
  <c r="AC67" i="2"/>
  <c r="AW67" i="2"/>
  <c r="BA66" i="2"/>
  <c r="BF66" i="2"/>
  <c r="AH66" i="2"/>
  <c r="BP66" i="2"/>
  <c r="AP66" i="2"/>
  <c r="AI66" i="2"/>
  <c r="AD67" i="2"/>
  <c r="AE67" i="2"/>
  <c r="AJ66" i="2"/>
  <c r="AM66" i="2"/>
  <c r="AL66" i="2"/>
  <c r="AG66" i="2"/>
  <c r="DK47" i="2" a="1"/>
  <c r="DK47" i="2"/>
  <c r="DP47" i="2" a="1"/>
  <c r="DP47" i="2"/>
  <c r="DM47" i="2" a="1"/>
  <c r="DM47" i="2"/>
  <c r="DQ47" i="2" a="1"/>
  <c r="DQ47" i="2"/>
  <c r="DL47" i="2" a="1"/>
  <c r="DL47" i="2"/>
  <c r="DN47" i="2" a="1"/>
  <c r="DN47" i="2"/>
  <c r="DO47" i="2" a="1"/>
  <c r="DO47" i="2"/>
  <c r="DR47" i="2" a="1"/>
  <c r="DR47" i="2"/>
  <c r="BI66" i="2"/>
  <c r="BG66" i="2"/>
  <c r="BE66" i="2"/>
  <c r="BC66" i="2"/>
  <c r="BQ66" i="2"/>
  <c r="BO66" i="2"/>
  <c r="BK66" i="2"/>
  <c r="BM66" i="2"/>
  <c r="AR67" i="2"/>
  <c r="BP67" i="2"/>
  <c r="AT67" i="2"/>
  <c r="AO67" i="2"/>
  <c r="BN67" i="2"/>
  <c r="AS67" i="2"/>
  <c r="AN67" i="2"/>
  <c r="BD67" i="2"/>
  <c r="AH67" i="2"/>
  <c r="AP67" i="2"/>
  <c r="BH67" i="2"/>
  <c r="BB67" i="2"/>
  <c r="AW68" i="2"/>
  <c r="BA67" i="2"/>
  <c r="BL67" i="2"/>
  <c r="BZ67" i="2"/>
  <c r="BF67" i="2"/>
  <c r="AC68" i="2"/>
  <c r="AQ67" i="2"/>
  <c r="BJ67" i="2"/>
  <c r="AU67" i="2"/>
  <c r="AK66" i="2"/>
  <c r="AI67" i="2"/>
  <c r="AD68" i="2"/>
  <c r="AE68" i="2"/>
  <c r="AJ67" i="2"/>
  <c r="AK67" i="2"/>
  <c r="AM67" i="2"/>
  <c r="AL67" i="2"/>
  <c r="AG67" i="2"/>
  <c r="DR48" i="2" a="1"/>
  <c r="DR48" i="2"/>
  <c r="DQ48" i="2" a="1"/>
  <c r="DQ48" i="2"/>
  <c r="DK48" i="2" a="1"/>
  <c r="DK48" i="2"/>
  <c r="DN48" i="2" a="1"/>
  <c r="DN48" i="2"/>
  <c r="DL48" i="2" a="1"/>
  <c r="DL48" i="2"/>
  <c r="DP48" i="2" a="1"/>
  <c r="DP48" i="2"/>
  <c r="DM48" i="2" a="1"/>
  <c r="DM48" i="2"/>
  <c r="DO48" i="2" a="1"/>
  <c r="DO48" i="2"/>
  <c r="BK67" i="2"/>
  <c r="BI67" i="2"/>
  <c r="BC67" i="2"/>
  <c r="BM67" i="2"/>
  <c r="BQ67" i="2"/>
  <c r="BG67" i="2"/>
  <c r="BO67" i="2"/>
  <c r="BE67" i="2"/>
  <c r="AO68" i="2"/>
  <c r="BA68" i="2"/>
  <c r="AU68" i="2"/>
  <c r="BP68" i="2"/>
  <c r="AH68" i="2"/>
  <c r="AS68" i="2"/>
  <c r="AP68" i="2"/>
  <c r="BN68" i="2"/>
  <c r="BD68" i="2"/>
  <c r="AQ68" i="2"/>
  <c r="AR68" i="2"/>
  <c r="AN68" i="2"/>
  <c r="AT68" i="2"/>
  <c r="BZ68" i="2"/>
  <c r="BH68" i="2"/>
  <c r="BB68" i="2"/>
  <c r="BJ68" i="2"/>
  <c r="AC69" i="2"/>
  <c r="AW69" i="2"/>
  <c r="BL68" i="2"/>
  <c r="BF68" i="2"/>
  <c r="AI68" i="2"/>
  <c r="AD69" i="2"/>
  <c r="AE69" i="2"/>
  <c r="AJ68" i="2"/>
  <c r="AK68" i="2"/>
  <c r="AL68" i="2"/>
  <c r="AM68" i="2"/>
  <c r="AG68" i="2"/>
  <c r="DK49" i="2" a="1"/>
  <c r="DK49" i="2"/>
  <c r="DN49" i="2" a="1"/>
  <c r="DN49" i="2"/>
  <c r="DO49" i="2" a="1"/>
  <c r="DO49" i="2"/>
  <c r="DR49" i="2" a="1"/>
  <c r="DR49" i="2"/>
  <c r="DM49" i="2" a="1"/>
  <c r="DM49" i="2"/>
  <c r="DP49" i="2" a="1"/>
  <c r="DP49" i="2"/>
  <c r="DL49" i="2" a="1"/>
  <c r="DL49" i="2"/>
  <c r="DQ49" i="2" a="1"/>
  <c r="DQ49" i="2"/>
  <c r="AR69" i="2"/>
  <c r="BP69" i="2"/>
  <c r="BF69" i="2"/>
  <c r="BZ69" i="2"/>
  <c r="AO69" i="2"/>
  <c r="BD69" i="2"/>
  <c r="AN69" i="2"/>
  <c r="BB69" i="2"/>
  <c r="AC70" i="2"/>
  <c r="BA69" i="2"/>
  <c r="AH69" i="2"/>
  <c r="BL69" i="2"/>
  <c r="AU69" i="2"/>
  <c r="AP69" i="2"/>
  <c r="BH69" i="2"/>
  <c r="AT69" i="2"/>
  <c r="AQ69" i="2"/>
  <c r="BJ69" i="2"/>
  <c r="AS69" i="2"/>
  <c r="AW70" i="2"/>
  <c r="BN69" i="2"/>
  <c r="BO68" i="2"/>
  <c r="BG68" i="2"/>
  <c r="BM68" i="2"/>
  <c r="BC68" i="2"/>
  <c r="BQ68" i="2"/>
  <c r="BI68" i="2"/>
  <c r="BK68" i="2"/>
  <c r="BE68" i="2"/>
  <c r="AI69" i="2"/>
  <c r="AD70" i="2"/>
  <c r="AJ69" i="2"/>
  <c r="AE70" i="2"/>
  <c r="AM69" i="2"/>
  <c r="AL69" i="2"/>
  <c r="AG69" i="2"/>
  <c r="DK50" i="2" a="1"/>
  <c r="DK50" i="2"/>
  <c r="DM50" i="2" a="1"/>
  <c r="DM50" i="2"/>
  <c r="DN50" i="2" a="1"/>
  <c r="DN50" i="2"/>
  <c r="DR50" i="2" a="1"/>
  <c r="DR50" i="2"/>
  <c r="DO50" i="2" a="1"/>
  <c r="DO50" i="2"/>
  <c r="DQ50" i="2" a="1"/>
  <c r="DQ50" i="2"/>
  <c r="DP50" i="2" a="1"/>
  <c r="DP50" i="2"/>
  <c r="DL50" i="2" a="1"/>
  <c r="DL50" i="2"/>
  <c r="AK69" i="2"/>
  <c r="BM69" i="2"/>
  <c r="BG69" i="2"/>
  <c r="BC69" i="2"/>
  <c r="BI69" i="2"/>
  <c r="BK69" i="2"/>
  <c r="BQ69" i="2"/>
  <c r="BE69" i="2"/>
  <c r="BO69" i="2"/>
  <c r="AR70" i="2"/>
  <c r="BJ70" i="2"/>
  <c r="AU70" i="2"/>
  <c r="AW71" i="2"/>
  <c r="BP70" i="2"/>
  <c r="AT70" i="2"/>
  <c r="AN70" i="2"/>
  <c r="BN70" i="2"/>
  <c r="AS70" i="2"/>
  <c r="AH70" i="2"/>
  <c r="AQ70" i="2"/>
  <c r="BL70" i="2"/>
  <c r="AC71" i="2"/>
  <c r="BA70" i="2"/>
  <c r="BD70" i="2"/>
  <c r="AP70" i="2"/>
  <c r="BH70" i="2"/>
  <c r="BZ70" i="2"/>
  <c r="BF70" i="2"/>
  <c r="AO70" i="2"/>
  <c r="BB70" i="2"/>
  <c r="AI70" i="2"/>
  <c r="AD71" i="2"/>
  <c r="AE71" i="2"/>
  <c r="AJ70" i="2"/>
  <c r="AK70" i="2"/>
  <c r="AM70" i="2"/>
  <c r="AL70" i="2"/>
  <c r="AG70" i="2"/>
  <c r="DO51" i="2" a="1"/>
  <c r="DO51" i="2"/>
  <c r="DP51" i="2" a="1"/>
  <c r="DP51" i="2"/>
  <c r="DK51" i="2" a="1"/>
  <c r="DK51" i="2"/>
  <c r="DN51" i="2" a="1"/>
  <c r="DN51" i="2"/>
  <c r="DR51" i="2" a="1"/>
  <c r="DR51" i="2"/>
  <c r="DL51" i="2" a="1"/>
  <c r="DL51" i="2"/>
  <c r="DM51" i="2" a="1"/>
  <c r="DM51" i="2"/>
  <c r="DQ51" i="2" a="1"/>
  <c r="DQ51" i="2"/>
  <c r="BI70" i="2"/>
  <c r="BK70" i="2"/>
  <c r="BM70" i="2"/>
  <c r="BG70" i="2"/>
  <c r="BO70" i="2"/>
  <c r="BC70" i="2"/>
  <c r="BE70" i="2"/>
  <c r="BQ70" i="2"/>
  <c r="BF71" i="2"/>
  <c r="AW72" i="2"/>
  <c r="BD71" i="2"/>
  <c r="AO71" i="2"/>
  <c r="BJ71" i="2"/>
  <c r="AH71" i="2"/>
  <c r="BN71" i="2"/>
  <c r="BA71" i="2"/>
  <c r="AU71" i="2"/>
  <c r="AQ71" i="2"/>
  <c r="BZ71" i="2"/>
  <c r="AS71" i="2"/>
  <c r="BP71" i="2"/>
  <c r="AP71" i="2"/>
  <c r="AT71" i="2"/>
  <c r="BL71" i="2"/>
  <c r="AR71" i="2"/>
  <c r="AC72" i="2"/>
  <c r="BB71" i="2"/>
  <c r="BH71" i="2"/>
  <c r="AN71" i="2"/>
  <c r="AD72" i="2"/>
  <c r="AI71" i="2"/>
  <c r="AJ71" i="2"/>
  <c r="AK71" i="2"/>
  <c r="AE72" i="2"/>
  <c r="AL71" i="2"/>
  <c r="AM71" i="2"/>
  <c r="AG71" i="2"/>
  <c r="AY9" i="2"/>
  <c r="AY12" i="2"/>
  <c r="AY15" i="2"/>
  <c r="AY13" i="2"/>
  <c r="AY14" i="2"/>
  <c r="AY30" i="2"/>
  <c r="DR52" i="2" a="1"/>
  <c r="DR52" i="2"/>
  <c r="DM52" i="2" a="1"/>
  <c r="DM52" i="2"/>
  <c r="DQ52" i="2" a="1"/>
  <c r="DQ52" i="2"/>
  <c r="DP52" i="2" a="1"/>
  <c r="DP52" i="2"/>
  <c r="DN52" i="2" a="1"/>
  <c r="DN52" i="2"/>
  <c r="DL52" i="2" a="1"/>
  <c r="DL52" i="2"/>
  <c r="DO52" i="2" a="1"/>
  <c r="DO52" i="2"/>
  <c r="DK52" i="2" a="1"/>
  <c r="DK52" i="2"/>
  <c r="AO72" i="2"/>
  <c r="AN72" i="2"/>
  <c r="AS72" i="2"/>
  <c r="AC73" i="2"/>
  <c r="BN72" i="2"/>
  <c r="AP72" i="2"/>
  <c r="BD72" i="2"/>
  <c r="BJ72" i="2"/>
  <c r="BZ72" i="2"/>
  <c r="AW73" i="2"/>
  <c r="BF72" i="2"/>
  <c r="AY72" i="2"/>
  <c r="BH72" i="2"/>
  <c r="BP72" i="2"/>
  <c r="AH72" i="2"/>
  <c r="AU72" i="2"/>
  <c r="AR72" i="2"/>
  <c r="BL72" i="2"/>
  <c r="BA72" i="2"/>
  <c r="BB72" i="2"/>
  <c r="AQ72" i="2"/>
  <c r="AZ72" i="2"/>
  <c r="AT72" i="2"/>
  <c r="BM71" i="2"/>
  <c r="BQ71" i="2"/>
  <c r="BE71" i="2"/>
  <c r="BK71" i="2"/>
  <c r="BC71" i="2"/>
  <c r="BG71" i="2"/>
  <c r="BO71" i="2"/>
  <c r="BI71" i="2"/>
  <c r="AI72" i="2"/>
  <c r="AD73" i="2"/>
  <c r="AI73" i="2"/>
  <c r="AE73" i="2"/>
  <c r="AJ72" i="2"/>
  <c r="AK72" i="2"/>
  <c r="AL72" i="2"/>
  <c r="AM72" i="2"/>
  <c r="AG72" i="2"/>
  <c r="DO53" i="2" a="1"/>
  <c r="DO53" i="2"/>
  <c r="DP53" i="2" a="1"/>
  <c r="DP53" i="2"/>
  <c r="DM53" i="2" a="1"/>
  <c r="DM53" i="2"/>
  <c r="DQ53" i="2" a="1"/>
  <c r="DQ53" i="2"/>
  <c r="DL53" i="2" a="1"/>
  <c r="DL53" i="2"/>
  <c r="DK53" i="2" a="1"/>
  <c r="DK53" i="2"/>
  <c r="DN53" i="2" a="1"/>
  <c r="DN53" i="2"/>
  <c r="DR53" i="2" a="1"/>
  <c r="DR53" i="2"/>
  <c r="DG72" i="2"/>
  <c r="BK72" i="2"/>
  <c r="BE72" i="2"/>
  <c r="BO72" i="2"/>
  <c r="BG72" i="2"/>
  <c r="BI72" i="2"/>
  <c r="BM72" i="2"/>
  <c r="BQ72" i="2"/>
  <c r="BC72" i="2"/>
  <c r="AQ73" i="2"/>
  <c r="AZ7" i="2"/>
  <c r="AY8" i="2"/>
  <c r="AZ20" i="2"/>
  <c r="AY16" i="2"/>
  <c r="AZ27" i="2"/>
  <c r="AZ32" i="2"/>
  <c r="AY28" i="2"/>
  <c r="AY31" i="2"/>
  <c r="AZ44" i="2"/>
  <c r="AY42" i="2"/>
  <c r="AY46" i="2"/>
  <c r="AY50" i="2"/>
  <c r="AY52" i="2"/>
  <c r="AY54" i="2"/>
  <c r="AZ67" i="2"/>
  <c r="AY66" i="2"/>
  <c r="AY68" i="2"/>
  <c r="AZ57" i="2"/>
  <c r="AZ62" i="2"/>
  <c r="AZ68" i="2"/>
  <c r="AZ71" i="2"/>
  <c r="AY64" i="2"/>
  <c r="BN73" i="2"/>
  <c r="BJ73" i="2"/>
  <c r="BH73" i="2"/>
  <c r="AZ13" i="2"/>
  <c r="AZ21" i="2"/>
  <c r="AZ25" i="2"/>
  <c r="AZ28" i="2"/>
  <c r="AY24" i="2"/>
  <c r="AZ36" i="2"/>
  <c r="AY32" i="2"/>
  <c r="AY36" i="2"/>
  <c r="AZ49" i="2"/>
  <c r="AZ54" i="2"/>
  <c r="AZ60" i="2"/>
  <c r="AZ65" i="2"/>
  <c r="AZ70" i="2"/>
  <c r="AY58" i="2"/>
  <c r="AZ6" i="2"/>
  <c r="AZ8" i="2"/>
  <c r="AO73" i="2"/>
  <c r="AZ14" i="2"/>
  <c r="AZ22" i="2"/>
  <c r="AU73" i="2"/>
  <c r="AY20" i="2"/>
  <c r="AY25" i="2"/>
  <c r="AY29" i="2"/>
  <c r="AZ40" i="2"/>
  <c r="AZ45" i="2"/>
  <c r="AZ50" i="2"/>
  <c r="AZ55" i="2"/>
  <c r="BA73" i="2"/>
  <c r="AZ4" i="2"/>
  <c r="BF73" i="2"/>
  <c r="AZ9" i="2"/>
  <c r="AY5" i="2"/>
  <c r="AZ18" i="2"/>
  <c r="AY19" i="2"/>
  <c r="AY18" i="2"/>
  <c r="AZ29" i="2"/>
  <c r="AZ33" i="2"/>
  <c r="AY37" i="2"/>
  <c r="AY41" i="2"/>
  <c r="AZ51" i="2"/>
  <c r="AY47" i="2"/>
  <c r="AZ63" i="2"/>
  <c r="AZ66" i="2"/>
  <c r="AY60" i="2"/>
  <c r="AY59" i="2"/>
  <c r="AY62" i="2"/>
  <c r="BD73" i="2"/>
  <c r="AR73" i="2"/>
  <c r="AH73" i="2"/>
  <c r="AZ10" i="2"/>
  <c r="AZ15" i="2"/>
  <c r="AY11" i="2"/>
  <c r="AZ23" i="2"/>
  <c r="AT73" i="2"/>
  <c r="AY26" i="2"/>
  <c r="AY27" i="2"/>
  <c r="AZ37" i="2"/>
  <c r="AZ41" i="2"/>
  <c r="AZ46" i="2"/>
  <c r="AY44" i="2"/>
  <c r="AY51" i="2"/>
  <c r="AZ61" i="2"/>
  <c r="AZ64" i="2"/>
  <c r="AY69" i="2"/>
  <c r="AZ58" i="2"/>
  <c r="AZ5" i="2"/>
  <c r="BZ73" i="2"/>
  <c r="AZ73" i="2"/>
  <c r="AZ11" i="2"/>
  <c r="AY10" i="2"/>
  <c r="AZ24" i="2"/>
  <c r="AY23" i="2"/>
  <c r="AY22" i="2"/>
  <c r="AZ34" i="2"/>
  <c r="AZ38" i="2"/>
  <c r="AZ42" i="2"/>
  <c r="AY43" i="2"/>
  <c r="AZ52" i="2"/>
  <c r="AY49" i="2"/>
  <c r="AY57" i="2"/>
  <c r="AY53" i="2"/>
  <c r="AY55" i="2"/>
  <c r="AY61" i="2"/>
  <c r="AY65" i="2"/>
  <c r="AY63" i="2"/>
  <c r="AY71" i="2"/>
  <c r="AP73" i="2"/>
  <c r="BB73" i="2"/>
  <c r="BL73" i="2"/>
  <c r="AZ12" i="2"/>
  <c r="AZ16" i="2"/>
  <c r="AZ19" i="2"/>
  <c r="AY21" i="2"/>
  <c r="AS73" i="2"/>
  <c r="AZ30" i="2"/>
  <c r="AZ35" i="2"/>
  <c r="AY34" i="2"/>
  <c r="AY35" i="2"/>
  <c r="AZ47" i="2"/>
  <c r="AY48" i="2"/>
  <c r="AZ59" i="2"/>
  <c r="AY56" i="2"/>
  <c r="AZ69" i="2"/>
  <c r="AY67" i="2"/>
  <c r="AY70" i="2"/>
  <c r="BP73" i="2"/>
  <c r="AY73" i="2"/>
  <c r="AN73" i="2"/>
  <c r="AY4" i="2"/>
  <c r="AZ17" i="2"/>
  <c r="AY17" i="2"/>
  <c r="AZ26" i="2"/>
  <c r="AZ31" i="2"/>
  <c r="AY33" i="2"/>
  <c r="AZ39" i="2"/>
  <c r="AZ43" i="2"/>
  <c r="AZ48" i="2"/>
  <c r="AZ53" i="2"/>
  <c r="AZ56" i="2"/>
  <c r="AJ73" i="2"/>
  <c r="AK73" i="2"/>
  <c r="AL73" i="2"/>
  <c r="AM73" i="2"/>
  <c r="AG73" i="2"/>
  <c r="DR54" i="2" a="1"/>
  <c r="DR54" i="2"/>
  <c r="DO54" i="2" a="1"/>
  <c r="DO54" i="2"/>
  <c r="DK54" i="2" a="1"/>
  <c r="DK54" i="2"/>
  <c r="DQ54" i="2" a="1"/>
  <c r="DQ54" i="2"/>
  <c r="DL54" i="2" a="1"/>
  <c r="DL54" i="2"/>
  <c r="DM54" i="2" a="1"/>
  <c r="DM54" i="2"/>
  <c r="DN54" i="2" a="1"/>
  <c r="DN54" i="2"/>
  <c r="DP54" i="2" a="1"/>
  <c r="DP54" i="2"/>
  <c r="BO73" i="2"/>
  <c r="BC73" i="2"/>
  <c r="BK73" i="2"/>
  <c r="BG73" i="2"/>
  <c r="BQ73" i="2"/>
  <c r="BM73" i="2"/>
  <c r="BE73" i="2"/>
  <c r="BI73" i="2"/>
  <c r="BY49" i="2"/>
  <c r="BY53" i="2"/>
  <c r="BY61" i="2"/>
  <c r="BY69" i="2"/>
  <c r="BY54" i="2"/>
  <c r="BY62" i="2"/>
  <c r="BY70" i="2"/>
  <c r="DH49" i="2"/>
  <c r="BY55" i="2"/>
  <c r="BY63" i="2"/>
  <c r="BY71" i="2"/>
  <c r="BY56" i="2"/>
  <c r="BY64" i="2"/>
  <c r="BY72" i="2"/>
  <c r="BY57" i="2"/>
  <c r="BY65" i="2"/>
  <c r="BY73" i="2"/>
  <c r="BY50" i="2"/>
  <c r="BY58" i="2"/>
  <c r="BY66" i="2"/>
  <c r="BY51" i="2"/>
  <c r="BY59" i="2"/>
  <c r="BY67" i="2"/>
  <c r="BY2" i="2"/>
  <c r="BY52" i="2"/>
  <c r="BY60" i="2"/>
  <c r="BY68" i="2"/>
  <c r="BX2" i="2"/>
  <c r="DM55" i="2" a="1"/>
  <c r="DM55" i="2"/>
  <c r="DR55" i="2" a="1"/>
  <c r="DR55" i="2"/>
  <c r="DQ55" i="2" a="1"/>
  <c r="DQ55" i="2"/>
  <c r="DN55" i="2" a="1"/>
  <c r="DN55" i="2"/>
  <c r="DP55" i="2" a="1"/>
  <c r="DP55" i="2"/>
  <c r="DO55" i="2" a="1"/>
  <c r="DO55" i="2"/>
  <c r="DK55" i="2" a="1"/>
  <c r="DK55" i="2"/>
  <c r="DL55" i="2" a="1"/>
  <c r="DL55" i="2"/>
  <c r="DG63" i="2"/>
  <c r="DH63" i="2"/>
  <c r="DG65" i="2"/>
  <c r="DH65" i="2"/>
  <c r="DG51" i="2"/>
  <c r="DH51" i="2"/>
  <c r="DG56" i="2"/>
  <c r="DH56" i="2"/>
  <c r="DG59" i="2"/>
  <c r="DH59" i="2"/>
  <c r="DG67" i="2"/>
  <c r="DH67" i="2"/>
  <c r="DG60" i="2"/>
  <c r="DH60" i="2"/>
  <c r="DG54" i="2"/>
  <c r="DH54" i="2"/>
  <c r="DG66" i="2"/>
  <c r="DH66" i="2"/>
  <c r="DG73" i="2"/>
  <c r="DH73" i="2"/>
  <c r="BU63" i="2"/>
  <c r="DG52" i="2"/>
  <c r="DH52" i="2"/>
  <c r="DG57" i="2"/>
  <c r="DH57" i="2"/>
  <c r="DG58" i="2"/>
  <c r="DH58" i="2"/>
  <c r="DG62" i="2"/>
  <c r="DH62" i="2"/>
  <c r="DG49" i="2"/>
  <c r="DH72" i="2"/>
  <c r="BS69" i="2"/>
  <c r="BW69" i="2"/>
  <c r="DG50" i="2"/>
  <c r="DH50" i="2"/>
  <c r="DG64" i="2"/>
  <c r="DH64" i="2"/>
  <c r="DG68" i="2"/>
  <c r="DH68" i="2"/>
  <c r="DG55" i="2"/>
  <c r="DH55" i="2"/>
  <c r="DG61" i="2"/>
  <c r="DH61" i="2"/>
  <c r="DG70" i="2"/>
  <c r="DH70" i="2"/>
  <c r="DG71" i="2"/>
  <c r="DH71" i="2"/>
  <c r="DG69" i="2"/>
  <c r="DH69" i="2"/>
  <c r="BU55" i="2"/>
  <c r="BT70" i="2"/>
  <c r="DG53" i="2"/>
  <c r="DH53" i="2"/>
  <c r="DN56" i="2" a="1"/>
  <c r="DN56" i="2"/>
  <c r="DO56" i="2" a="1"/>
  <c r="DO56" i="2"/>
  <c r="DK56" i="2" a="1"/>
  <c r="DK56" i="2"/>
  <c r="DP56" i="2" a="1"/>
  <c r="DP56" i="2"/>
  <c r="DR56" i="2" a="1"/>
  <c r="DR56" i="2"/>
  <c r="DL56" i="2" a="1"/>
  <c r="DL56" i="2"/>
  <c r="DM56" i="2" a="1"/>
  <c r="DM56" i="2"/>
  <c r="DQ56" i="2" a="1"/>
  <c r="DQ56" i="2"/>
  <c r="BV73" i="2"/>
  <c r="BW64" i="2"/>
  <c r="BW68" i="2"/>
  <c r="BW58" i="2"/>
  <c r="BV71" i="2"/>
  <c r="BV62" i="2"/>
  <c r="BT73" i="2"/>
  <c r="BW67" i="2"/>
  <c r="BU49" i="2"/>
  <c r="BS61" i="2"/>
  <c r="BV54" i="2"/>
  <c r="BU69" i="2"/>
  <c r="BT68" i="2"/>
  <c r="BT53" i="2"/>
  <c r="BS60" i="2"/>
  <c r="BT56" i="2"/>
  <c r="BS66" i="2"/>
  <c r="BW66" i="2"/>
  <c r="BS70" i="2"/>
  <c r="BT57" i="2"/>
  <c r="BS57" i="2"/>
  <c r="BV72" i="2"/>
  <c r="BV63" i="2"/>
  <c r="BW61" i="2"/>
  <c r="BW65" i="2"/>
  <c r="BV61" i="2"/>
  <c r="BS64" i="2"/>
  <c r="BV64" i="2"/>
  <c r="BU59" i="2"/>
  <c r="BS49" i="2"/>
  <c r="BU50" i="2"/>
  <c r="BV53" i="2"/>
  <c r="BU72" i="2"/>
  <c r="BT51" i="2"/>
  <c r="BU52" i="2"/>
  <c r="BV59" i="2"/>
  <c r="BS53" i="2"/>
  <c r="BT55" i="2"/>
  <c r="BW70" i="2"/>
  <c r="BT71" i="2"/>
  <c r="BV67" i="2"/>
  <c r="BU57" i="2"/>
  <c r="BT49" i="2"/>
  <c r="BS56" i="2"/>
  <c r="BV70" i="2"/>
  <c r="BW73" i="2"/>
  <c r="BT72" i="2"/>
  <c r="BU70" i="2"/>
  <c r="BT59" i="2"/>
  <c r="BW71" i="2"/>
  <c r="BS54" i="2"/>
  <c r="BU71" i="2"/>
  <c r="BS63" i="2"/>
  <c r="BV56" i="2"/>
  <c r="BU61" i="2"/>
  <c r="BS62" i="2"/>
  <c r="BW54" i="2"/>
  <c r="BW49" i="2"/>
  <c r="BW62" i="2"/>
  <c r="BS65" i="2"/>
  <c r="BW63" i="2"/>
  <c r="BT64" i="2"/>
  <c r="BT62" i="2"/>
  <c r="BU58" i="2"/>
  <c r="BT50" i="2"/>
  <c r="BU56" i="2"/>
  <c r="BV69" i="2"/>
  <c r="BV66" i="2"/>
  <c r="BV51" i="2"/>
  <c r="BU64" i="2"/>
  <c r="BU66" i="2"/>
  <c r="BV50" i="2"/>
  <c r="BW59" i="2"/>
  <c r="BW72" i="2"/>
  <c r="BT65" i="2"/>
  <c r="BT63" i="2"/>
  <c r="BW56" i="2"/>
  <c r="BS73" i="2"/>
  <c r="BU65" i="2"/>
  <c r="BU67" i="2"/>
  <c r="BS50" i="2"/>
  <c r="BT52" i="2"/>
  <c r="BT54" i="2"/>
  <c r="BV55" i="2"/>
  <c r="BS58" i="2"/>
  <c r="BV57" i="2"/>
  <c r="BS52" i="2"/>
  <c r="BU62" i="2"/>
  <c r="BS71" i="2"/>
  <c r="BT66" i="2"/>
  <c r="BW52" i="2"/>
  <c r="BT60" i="2"/>
  <c r="BT67" i="2"/>
  <c r="BV68" i="2"/>
  <c r="BU60" i="2"/>
  <c r="BV65" i="2"/>
  <c r="BS68" i="2"/>
  <c r="BU53" i="2"/>
  <c r="BS55" i="2"/>
  <c r="BV49" i="2"/>
  <c r="BS59" i="2"/>
  <c r="BV60" i="2"/>
  <c r="BT58" i="2"/>
  <c r="BW53" i="2"/>
  <c r="BS72" i="2"/>
  <c r="BW50" i="2"/>
  <c r="BW57" i="2"/>
  <c r="BU68" i="2"/>
  <c r="BW60" i="2"/>
  <c r="BT69" i="2"/>
  <c r="BV52" i="2"/>
  <c r="BU73" i="2"/>
  <c r="BS67" i="2"/>
  <c r="BW55" i="2"/>
  <c r="BU51" i="2"/>
  <c r="BS51" i="2"/>
  <c r="BT61" i="2"/>
  <c r="BW51" i="2"/>
  <c r="BU54" i="2"/>
  <c r="BV58" i="2"/>
  <c r="DL57" i="2" a="1"/>
  <c r="DL57" i="2"/>
  <c r="DP57" i="2" a="1"/>
  <c r="DP57" i="2"/>
  <c r="DQ57" i="2" a="1"/>
  <c r="DQ57" i="2"/>
  <c r="DK57" i="2" a="1"/>
  <c r="DK57" i="2"/>
  <c r="DO57" i="2" a="1"/>
  <c r="DO57" i="2"/>
  <c r="DM57" i="2" a="1"/>
  <c r="DM57" i="2"/>
  <c r="DR57" i="2" a="1"/>
  <c r="DR57" i="2"/>
  <c r="DN57" i="2" a="1"/>
  <c r="DN57" i="2"/>
  <c r="DN58" i="2" a="1"/>
  <c r="DN58" i="2"/>
  <c r="DM58" i="2" a="1"/>
  <c r="DM58" i="2"/>
  <c r="DR58" i="2" a="1"/>
  <c r="DR58" i="2"/>
  <c r="DQ58" i="2" a="1"/>
  <c r="DQ58" i="2"/>
  <c r="DP58" i="2" a="1"/>
  <c r="DP58" i="2"/>
  <c r="DK58" i="2" a="1"/>
  <c r="DK58" i="2"/>
  <c r="DL58" i="2" a="1"/>
  <c r="DL58" i="2"/>
  <c r="DO58" i="2" a="1"/>
  <c r="DO58" i="2"/>
  <c r="DQ59" i="2" a="1"/>
  <c r="DQ59" i="2"/>
  <c r="DL59" i="2" a="1"/>
  <c r="DL59" i="2"/>
  <c r="DK59" i="2" a="1"/>
  <c r="DK59" i="2"/>
  <c r="DM59" i="2" a="1"/>
  <c r="DM59" i="2"/>
  <c r="DN59" i="2" a="1"/>
  <c r="DN59" i="2"/>
  <c r="DO59" i="2" a="1"/>
  <c r="DO59" i="2"/>
  <c r="DP59" i="2" a="1"/>
  <c r="DP59" i="2"/>
  <c r="DR59" i="2" a="1"/>
  <c r="DR59" i="2"/>
  <c r="DR60" i="2" a="1"/>
  <c r="DR60" i="2"/>
  <c r="DQ60" i="2" a="1"/>
  <c r="DQ60" i="2"/>
  <c r="DN60" i="2" a="1"/>
  <c r="DN60" i="2"/>
  <c r="DP60" i="2" a="1"/>
  <c r="DP60" i="2"/>
  <c r="DM60" i="2" a="1"/>
  <c r="DM60" i="2"/>
  <c r="DK60" i="2" a="1"/>
  <c r="DK60" i="2"/>
  <c r="DL60" i="2" a="1"/>
  <c r="DL60" i="2"/>
  <c r="DO60" i="2" a="1"/>
  <c r="DO60" i="2"/>
  <c r="DQ61" i="2" a="1"/>
  <c r="DQ61" i="2"/>
  <c r="DO61" i="2" a="1"/>
  <c r="DO61" i="2"/>
  <c r="DM61" i="2" a="1"/>
  <c r="DM61" i="2"/>
  <c r="DL61" i="2" a="1"/>
  <c r="DL61" i="2"/>
  <c r="DK61" i="2" a="1"/>
  <c r="DK61" i="2"/>
  <c r="DN61" i="2" a="1"/>
  <c r="DN61" i="2"/>
  <c r="DP61" i="2" a="1"/>
  <c r="DP61" i="2"/>
  <c r="DR61" i="2" a="1"/>
  <c r="DR61" i="2"/>
  <c r="DN62" i="2" a="1"/>
  <c r="DN62" i="2"/>
  <c r="DP62" i="2" a="1"/>
  <c r="DP62" i="2"/>
  <c r="DR62" i="2" a="1"/>
  <c r="DR62" i="2"/>
  <c r="DL62" i="2" a="1"/>
  <c r="DL62" i="2"/>
  <c r="DK62" i="2" a="1"/>
  <c r="DK62" i="2"/>
  <c r="DQ62" i="2" a="1"/>
  <c r="DQ62" i="2"/>
  <c r="DO62" i="2" a="1"/>
  <c r="DO62" i="2"/>
  <c r="DM62" i="2" a="1"/>
  <c r="DM62" i="2"/>
  <c r="DL63" i="2" a="1"/>
  <c r="DL63" i="2"/>
  <c r="DP63" i="2" a="1"/>
  <c r="DP63" i="2"/>
  <c r="DO63" i="2" a="1"/>
  <c r="DO63" i="2"/>
  <c r="DM63" i="2" a="1"/>
  <c r="DM63" i="2"/>
  <c r="DQ63" i="2" a="1"/>
  <c r="DQ63" i="2"/>
  <c r="DK63" i="2" a="1"/>
  <c r="DK63" i="2"/>
  <c r="DR63" i="2" a="1"/>
  <c r="DR63" i="2"/>
  <c r="DN63" i="2" a="1"/>
  <c r="DN63" i="2"/>
  <c r="DK64" i="2" a="1"/>
  <c r="DK64" i="2"/>
  <c r="DP64" i="2" a="1"/>
  <c r="DP64" i="2"/>
  <c r="DN64" i="2" a="1"/>
  <c r="DN64" i="2"/>
  <c r="DQ64" i="2" a="1"/>
  <c r="DQ64" i="2"/>
  <c r="DO64" i="2" a="1"/>
  <c r="DO64" i="2"/>
  <c r="DM64" i="2" a="1"/>
  <c r="DM64" i="2"/>
  <c r="DR64" i="2" a="1"/>
  <c r="DR64" i="2"/>
  <c r="DL64" i="2" a="1"/>
  <c r="DL64" i="2"/>
  <c r="DQ65" i="2" a="1"/>
  <c r="DQ65" i="2"/>
  <c r="DN65" i="2" a="1"/>
  <c r="DN65" i="2"/>
  <c r="DP65" i="2" a="1"/>
  <c r="DP65" i="2"/>
  <c r="DR65" i="2" a="1"/>
  <c r="DR65" i="2"/>
  <c r="DK65" i="2" a="1"/>
  <c r="DK65" i="2"/>
  <c r="DM65" i="2" a="1"/>
  <c r="DM65" i="2"/>
  <c r="DO65" i="2" a="1"/>
  <c r="DO65" i="2"/>
  <c r="DL65" i="2" a="1"/>
  <c r="DL65" i="2"/>
  <c r="DO66" i="2" a="1"/>
  <c r="DO66" i="2"/>
  <c r="DL66" i="2" a="1"/>
  <c r="DL66" i="2"/>
  <c r="DK66" i="2" a="1"/>
  <c r="DK66" i="2"/>
  <c r="DP66" i="2" a="1"/>
  <c r="DP66" i="2"/>
  <c r="DN66" i="2" a="1"/>
  <c r="DN66" i="2"/>
  <c r="DR66" i="2" a="1"/>
  <c r="DR66" i="2"/>
  <c r="DQ66" i="2" a="1"/>
  <c r="DQ66" i="2"/>
  <c r="DM66" i="2" a="1"/>
  <c r="DM66" i="2"/>
  <c r="DL67" i="2" a="1"/>
  <c r="DL67" i="2"/>
  <c r="DN67" i="2" a="1"/>
  <c r="DN67" i="2"/>
  <c r="DQ67" i="2" a="1"/>
  <c r="DQ67" i="2"/>
  <c r="DP67" i="2" a="1"/>
  <c r="DP67" i="2"/>
  <c r="DO67" i="2" a="1"/>
  <c r="DO67" i="2"/>
  <c r="DK67" i="2" a="1"/>
  <c r="DK67" i="2"/>
  <c r="DM67" i="2" a="1"/>
  <c r="DM67" i="2"/>
  <c r="DR67" i="2" a="1"/>
  <c r="DR67" i="2"/>
  <c r="DP68" i="2" a="1"/>
  <c r="DP68" i="2"/>
  <c r="DQ68" i="2" a="1"/>
  <c r="DQ68" i="2"/>
  <c r="DO68" i="2" a="1"/>
  <c r="DO68" i="2"/>
  <c r="DN68" i="2" a="1"/>
  <c r="DN68" i="2"/>
  <c r="DM68" i="2" a="1"/>
  <c r="DM68" i="2"/>
  <c r="DR68" i="2" a="1"/>
  <c r="DR68" i="2"/>
  <c r="DL68" i="2" a="1"/>
  <c r="DL68" i="2"/>
  <c r="DK68" i="2" a="1"/>
  <c r="DK68" i="2"/>
  <c r="DR69" i="2" a="1"/>
  <c r="DR69" i="2"/>
  <c r="DN69" i="2" a="1"/>
  <c r="DN69" i="2"/>
  <c r="DM69" i="2" a="1"/>
  <c r="DM69" i="2"/>
  <c r="DL69" i="2" a="1"/>
  <c r="DL69" i="2"/>
  <c r="DK69" i="2" a="1"/>
  <c r="DK69" i="2"/>
  <c r="DP69" i="2" a="1"/>
  <c r="DP69" i="2"/>
  <c r="DQ69" i="2" a="1"/>
  <c r="DQ69" i="2"/>
  <c r="DO69" i="2" a="1"/>
  <c r="DO69" i="2"/>
  <c r="DL70" i="2" a="1"/>
  <c r="DL70" i="2"/>
  <c r="DP70" i="2" a="1"/>
  <c r="DP70" i="2"/>
  <c r="DN70" i="2" a="1"/>
  <c r="DN70" i="2"/>
  <c r="DR70" i="2" a="1"/>
  <c r="DR70" i="2"/>
  <c r="DQ70" i="2" a="1"/>
  <c r="DQ70" i="2"/>
  <c r="DK70" i="2" a="1"/>
  <c r="DK70" i="2"/>
  <c r="DM70" i="2" a="1"/>
  <c r="DM70" i="2"/>
  <c r="DO70" i="2" a="1"/>
  <c r="DO70" i="2"/>
  <c r="DP71" i="2" a="1"/>
  <c r="DP71" i="2"/>
  <c r="DN71" i="2" a="1"/>
  <c r="DN71" i="2"/>
  <c r="DK71" i="2" a="1"/>
  <c r="DK71" i="2"/>
  <c r="DL71" i="2" a="1"/>
  <c r="DL71" i="2"/>
  <c r="DQ71" i="2" a="1"/>
  <c r="DQ71" i="2"/>
  <c r="DM71" i="2" a="1"/>
  <c r="DM71" i="2"/>
  <c r="DO71" i="2" a="1"/>
  <c r="DO71" i="2"/>
  <c r="DR71" i="2" a="1"/>
  <c r="DR71" i="2"/>
  <c r="DM72" i="2" a="1"/>
  <c r="DM72" i="2"/>
  <c r="DN72" i="2" a="1"/>
  <c r="DN72" i="2"/>
  <c r="DO72" i="2" a="1"/>
  <c r="DO72" i="2"/>
  <c r="DL72" i="2" a="1"/>
  <c r="DL72" i="2"/>
  <c r="DQ72" i="2" a="1"/>
  <c r="DQ72" i="2"/>
  <c r="DR72" i="2" a="1"/>
  <c r="DR72" i="2"/>
  <c r="DP72" i="2" a="1"/>
  <c r="DP72" i="2"/>
  <c r="DK72" i="2" a="1"/>
  <c r="DK72" i="2"/>
  <c r="DQ73" i="2" a="1"/>
  <c r="DQ73" i="2"/>
  <c r="DN73" i="2" a="1"/>
  <c r="DN73" i="2"/>
  <c r="DR73" i="2" a="1"/>
  <c r="DR73" i="2"/>
  <c r="DP73" i="2" a="1"/>
  <c r="DP73" i="2"/>
  <c r="DL73" i="2" a="1"/>
  <c r="DL73" i="2"/>
  <c r="DK73" i="2" a="1"/>
  <c r="DK73" i="2"/>
  <c r="DM73" i="2" a="1"/>
  <c r="DM73" i="2"/>
  <c r="DO73" i="2" a="1"/>
  <c r="DO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<sst xmlns="http://schemas.openxmlformats.org/spreadsheetml/2006/main" count="394" uniqueCount="211">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</sst>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116</c:v>
                </c:pt>
                <c:pt idx="48">
                  <c:v>136</c:v>
                </c:pt>
                <c:pt idx="49">
                  <c:v>158</c:v>
                </c:pt>
                <c:pt idx="50">
                  <c:v>186</c:v>
                </c:pt>
                <c:pt idx="51">
                  <c:v>216</c:v>
                </c:pt>
                <c:pt idx="52">
                  <c:v>254</c:v>
                </c:pt>
                <c:pt idx="53">
                  <c:v>296</c:v>
                </c:pt>
                <c:pt idx="54">
                  <c:v>346</c:v>
                </c:pt>
                <c:pt idx="55">
                  <c:v>404</c:v>
                </c:pt>
                <c:pt idx="56">
                  <c:v>472</c:v>
                </c:pt>
                <c:pt idx="57">
                  <c:v>552</c:v>
                </c:pt>
                <c:pt idx="58">
                  <c:v>644</c:v>
                </c:pt>
                <c:pt idx="59">
                  <c:v>754</c:v>
                </c:pt>
                <c:pt idx="60">
                  <c:v>880</c:v>
                </c:pt>
                <c:pt idx="61">
                  <c:v>1028</c:v>
                </c:pt>
                <c:pt idx="62">
                  <c:v>1202</c:v>
                </c:pt>
                <c:pt idx="63">
                  <c:v>1404</c:v>
                </c:pt>
                <c:pt idx="64">
                  <c:v>1640</c:v>
                </c:pt>
                <c:pt idx="65">
                  <c:v>1918</c:v>
                </c:pt>
                <c:pt idx="66">
                  <c:v>2240</c:v>
                </c:pt>
                <c:pt idx="67">
                  <c:v>2616</c:v>
                </c:pt>
                <c:pt idx="68">
                  <c:v>3056</c:v>
                </c:pt>
                <c:pt idx="69">
                  <c:v>3572</c:v>
                </c:pt>
                <c:pt idx="70">
                  <c:v>4172</c:v>
                </c:pt>
                <c:pt idx="71">
                  <c:v>4874</c:v>
                </c:pt>
                <c:pt idx="72">
                  <c:v>5694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214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327</c:v>
                </c:pt>
                <c:pt idx="48">
                  <c:v>542</c:v>
                </c:pt>
                <c:pt idx="49">
                  <c:v>757</c:v>
                </c:pt>
                <c:pt idx="50">
                  <c:v>971</c:v>
                </c:pt>
                <c:pt idx="51">
                  <c:v>1186</c:v>
                </c:pt>
                <c:pt idx="52">
                  <c:v>1401</c:v>
                </c:pt>
                <c:pt idx="53">
                  <c:v>1615</c:v>
                </c:pt>
                <c:pt idx="54">
                  <c:v>1830</c:v>
                </c:pt>
                <c:pt idx="55">
                  <c:v>2045</c:v>
                </c:pt>
                <c:pt idx="56">
                  <c:v>2259</c:v>
                </c:pt>
                <c:pt idx="57">
                  <c:v>2474</c:v>
                </c:pt>
                <c:pt idx="58">
                  <c:v>2689</c:v>
                </c:pt>
                <c:pt idx="59">
                  <c:v>2904</c:v>
                </c:pt>
                <c:pt idx="60">
                  <c:v>3118</c:v>
                </c:pt>
                <c:pt idx="61">
                  <c:v>3333</c:v>
                </c:pt>
                <c:pt idx="62">
                  <c:v>3548</c:v>
                </c:pt>
                <c:pt idx="63">
                  <c:v>3762</c:v>
                </c:pt>
                <c:pt idx="64">
                  <c:v>3977</c:v>
                </c:pt>
                <c:pt idx="65">
                  <c:v>4192</c:v>
                </c:pt>
                <c:pt idx="66">
                  <c:v>4406</c:v>
                </c:pt>
                <c:pt idx="67">
                  <c:v>4621</c:v>
                </c:pt>
                <c:pt idx="68">
                  <c:v>4836</c:v>
                </c:pt>
                <c:pt idx="69">
                  <c:v>5050</c:v>
                </c:pt>
                <c:pt idx="70">
                  <c:v>5265</c:v>
                </c:pt>
                <c:pt idx="71">
                  <c:v>5480</c:v>
                </c:pt>
                <c:pt idx="72">
                  <c:v>5695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116</c:v>
                </c:pt>
                <c:pt idx="48">
                  <c:v>136</c:v>
                </c:pt>
                <c:pt idx="49">
                  <c:v>158</c:v>
                </c:pt>
                <c:pt idx="50">
                  <c:v>186</c:v>
                </c:pt>
                <c:pt idx="51">
                  <c:v>216</c:v>
                </c:pt>
                <c:pt idx="52">
                  <c:v>254</c:v>
                </c:pt>
                <c:pt idx="53">
                  <c:v>296</c:v>
                </c:pt>
                <c:pt idx="54">
                  <c:v>346</c:v>
                </c:pt>
                <c:pt idx="55">
                  <c:v>404</c:v>
                </c:pt>
                <c:pt idx="56">
                  <c:v>472</c:v>
                </c:pt>
                <c:pt idx="57">
                  <c:v>552</c:v>
                </c:pt>
                <c:pt idx="58">
                  <c:v>644</c:v>
                </c:pt>
                <c:pt idx="59">
                  <c:v>754</c:v>
                </c:pt>
                <c:pt idx="60">
                  <c:v>880</c:v>
                </c:pt>
                <c:pt idx="61">
                  <c:v>1028</c:v>
                </c:pt>
                <c:pt idx="62">
                  <c:v>1202</c:v>
                </c:pt>
                <c:pt idx="63">
                  <c:v>1404</c:v>
                </c:pt>
                <c:pt idx="64">
                  <c:v>1640</c:v>
                </c:pt>
                <c:pt idx="65">
                  <c:v>1918</c:v>
                </c:pt>
                <c:pt idx="66">
                  <c:v>2240</c:v>
                </c:pt>
                <c:pt idx="67">
                  <c:v>2616</c:v>
                </c:pt>
                <c:pt idx="68">
                  <c:v>3056</c:v>
                </c:pt>
                <c:pt idx="69">
                  <c:v>3572</c:v>
                </c:pt>
                <c:pt idx="70">
                  <c:v>4172</c:v>
                </c:pt>
                <c:pt idx="71">
                  <c:v>4874</c:v>
                </c:pt>
                <c:pt idx="72">
                  <c:v>5694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214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327</c:v>
                </c:pt>
                <c:pt idx="48">
                  <c:v>542</c:v>
                </c:pt>
                <c:pt idx="49">
                  <c:v>757</c:v>
                </c:pt>
                <c:pt idx="50">
                  <c:v>971</c:v>
                </c:pt>
                <c:pt idx="51">
                  <c:v>1186</c:v>
                </c:pt>
                <c:pt idx="52">
                  <c:v>1401</c:v>
                </c:pt>
                <c:pt idx="53">
                  <c:v>1615</c:v>
                </c:pt>
                <c:pt idx="54">
                  <c:v>1830</c:v>
                </c:pt>
                <c:pt idx="55">
                  <c:v>2045</c:v>
                </c:pt>
                <c:pt idx="56">
                  <c:v>2259</c:v>
                </c:pt>
                <c:pt idx="57">
                  <c:v>2474</c:v>
                </c:pt>
                <c:pt idx="58">
                  <c:v>2689</c:v>
                </c:pt>
                <c:pt idx="59">
                  <c:v>2904</c:v>
                </c:pt>
                <c:pt idx="60">
                  <c:v>3118</c:v>
                </c:pt>
                <c:pt idx="61">
                  <c:v>3333</c:v>
                </c:pt>
                <c:pt idx="62">
                  <c:v>3548</c:v>
                </c:pt>
                <c:pt idx="63">
                  <c:v>3762</c:v>
                </c:pt>
                <c:pt idx="64">
                  <c:v>3977</c:v>
                </c:pt>
                <c:pt idx="65">
                  <c:v>4192</c:v>
                </c:pt>
                <c:pt idx="66">
                  <c:v>4406</c:v>
                </c:pt>
                <c:pt idx="67">
                  <c:v>4621</c:v>
                </c:pt>
                <c:pt idx="68">
                  <c:v>4836</c:v>
                </c:pt>
                <c:pt idx="69">
                  <c:v>5050</c:v>
                </c:pt>
                <c:pt idx="70">
                  <c:v>5265</c:v>
                </c:pt>
                <c:pt idx="71">
                  <c:v>5480</c:v>
                </c:pt>
                <c:pt idx="72">
                  <c:v>5695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0.75263157894736843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199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x14ac:dyDescent="0.2">
      <c r="B34" t="s">
        <v>101</v>
      </c>
      <c r="C34" s="6" t="s">
        <v>102</v>
      </c>
      <c r="D34" s="7" t="s">
        <v>59</v>
      </c>
    </row>
    <row r="35" spans="1:4" ht="27.75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114</v>
      </c>
      <c r="B37" t="s">
        <v>115</v>
      </c>
      <c r="C37" s="6" t="s">
        <v>113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89"/>
  <sheetViews>
    <sheetView tabSelected="1" topLeftCell="A80" zoomScaleNormal="150" zoomScaleSheetLayoutView="100" workbookViewId="0">
      <selection activeCell="A90" sqref="A90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  <row r="88" spans="1:3" x14ac:dyDescent="0.2">
      <c r="B88">
        <v>2</v>
      </c>
      <c r="C88" t="s">
        <v>209</v>
      </c>
    </row>
    <row r="89" spans="1:3" x14ac:dyDescent="0.2">
      <c r="A89" s="1">
        <v>43926</v>
      </c>
      <c r="B89">
        <v>1</v>
      </c>
      <c r="C8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65" activePane="bottomRight" state="frozen"/>
      <selection pane="bottomLeft" activeCell="A37" sqref="A37"/>
      <selection pane="topRight" activeCell="R1" sqref="R1"/>
      <selection pane="bottomRight" activeCell="A76" sqref="A76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2</v>
      </c>
      <c r="U74">
        <v>14</v>
      </c>
      <c r="X74">
        <v>30</v>
      </c>
      <c r="Y74">
        <v>51</v>
      </c>
      <c r="Z74">
        <v>1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2</v>
      </c>
      <c r="M75">
        <v>5</v>
      </c>
      <c r="O75">
        <v>9</v>
      </c>
      <c r="Q75">
        <v>1</v>
      </c>
      <c r="R75">
        <v>4</v>
      </c>
      <c r="U75">
        <v>17</v>
      </c>
      <c r="V75">
        <v>56</v>
      </c>
      <c r="X75">
        <v>20</v>
      </c>
      <c r="Y75">
        <v>56</v>
      </c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Y143"/>
  <sheetViews>
    <sheetView zoomScaleNormal="100" zoomScaleSheetLayoutView="100" workbookViewId="0">
      <pane xSplit="1" ySplit="2" topLeftCell="B61" activePane="bottomRight" state="frozen"/>
      <selection pane="bottomLeft" activeCell="A51" sqref="A51"/>
      <selection pane="topRight" activeCell="B1" sqref="B1"/>
      <selection pane="bottomRight" activeCell="B76" sqref="B76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22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 t="s">
        <v>111</v>
      </c>
      <c r="CA1" s="12"/>
      <c r="CB1" s="12"/>
      <c r="CC1" s="12"/>
      <c r="CD1" s="12" t="s">
        <v>71</v>
      </c>
      <c r="CE1" s="12"/>
      <c r="CF1" s="12"/>
      <c r="CG1" s="12"/>
      <c r="CH1" s="12" t="s">
        <v>76</v>
      </c>
      <c r="CI1" s="12"/>
      <c r="CJ1" s="12"/>
      <c r="CK1" s="12"/>
      <c r="CL1" s="12" t="s">
        <v>116</v>
      </c>
      <c r="CM1" s="12"/>
      <c r="CN1" s="12"/>
      <c r="CO1" s="12"/>
      <c r="CP1" s="12" t="s">
        <v>122</v>
      </c>
      <c r="CQ1" s="12"/>
      <c r="CR1" s="12"/>
      <c r="CS1" s="12"/>
      <c r="CT1" s="12" t="s">
        <v>131</v>
      </c>
      <c r="CU1" s="12"/>
      <c r="CV1" s="12"/>
      <c r="CW1" s="12"/>
      <c r="CX1" s="12" t="s">
        <v>143</v>
      </c>
      <c r="CY1" s="12"/>
      <c r="CZ1" s="12"/>
      <c r="DA1" s="12"/>
      <c r="DB1" s="12" t="s">
        <v>149</v>
      </c>
      <c r="DC1" s="12"/>
      <c r="DD1" s="12"/>
      <c r="DE1" s="12"/>
      <c r="DF1" s="12" t="s">
        <v>153</v>
      </c>
      <c r="DG1" s="12"/>
      <c r="DH1" s="12"/>
      <c r="DI1" s="12"/>
      <c r="DJ1" s="12" t="str">
        <f>"State daily cases after reaching " &amp;Configuration!$B$12 &amp; " cases"</f>
        <v>State daily cases after reaching 100 cases</v>
      </c>
      <c r="DK1" s="12"/>
      <c r="DL1" s="12"/>
      <c r="DM1" s="12"/>
      <c r="DN1" s="12"/>
      <c r="DO1" s="12"/>
      <c r="DP1" s="12"/>
      <c r="DQ1" s="12"/>
      <c r="DR1" s="12"/>
    </row>
    <row r="2" spans="1:122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tr">
        <f>"Double every "&amp;ROUND(_xlfn.XLOOKUP(_xlfn.AGGREGATE(4,6,$BR$3:$BR2001),$BR$3:$BR$2000,$CA$3:$CA$2000,1,1), 2)&amp;" days"</f>
        <v>Double every 4.46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214 new cases per day</v>
      </c>
      <c r="BZ2" t="s">
        <v>203</v>
      </c>
      <c r="CA2" t="s">
        <v>177</v>
      </c>
      <c r="CB2" t="s">
        <v>204</v>
      </c>
      <c r="CC2" t="s">
        <v>205</v>
      </c>
      <c r="CD2" t="s">
        <v>203</v>
      </c>
      <c r="CE2" t="s">
        <v>177</v>
      </c>
      <c r="CF2" t="s">
        <v>186</v>
      </c>
      <c r="CG2" t="s">
        <v>205</v>
      </c>
      <c r="CH2" t="s">
        <v>203</v>
      </c>
      <c r="CI2" t="s">
        <v>177</v>
      </c>
      <c r="CJ2" t="s">
        <v>186</v>
      </c>
      <c r="CK2" t="s">
        <v>205</v>
      </c>
      <c r="CL2" t="s">
        <v>203</v>
      </c>
      <c r="CM2" t="s">
        <v>177</v>
      </c>
      <c r="CN2" t="s">
        <v>186</v>
      </c>
      <c r="CO2" t="s">
        <v>205</v>
      </c>
      <c r="CP2" t="s">
        <v>203</v>
      </c>
      <c r="CQ2" t="s">
        <v>177</v>
      </c>
      <c r="CR2" t="s">
        <v>186</v>
      </c>
      <c r="CS2" t="s">
        <v>205</v>
      </c>
      <c r="CT2" t="s">
        <v>203</v>
      </c>
      <c r="CU2" t="s">
        <v>177</v>
      </c>
      <c r="CV2" t="s">
        <v>186</v>
      </c>
      <c r="CW2" t="s">
        <v>205</v>
      </c>
      <c r="CX2" t="s">
        <v>203</v>
      </c>
      <c r="CY2" t="s">
        <v>177</v>
      </c>
      <c r="CZ2" t="s">
        <v>186</v>
      </c>
      <c r="DA2" t="s">
        <v>205</v>
      </c>
      <c r="DB2" t="s">
        <v>203</v>
      </c>
      <c r="DC2" t="s">
        <v>177</v>
      </c>
      <c r="DD2" t="s">
        <v>186</v>
      </c>
      <c r="DE2" t="s">
        <v>205</v>
      </c>
      <c r="DF2" t="s">
        <v>203</v>
      </c>
      <c r="DG2" t="s">
        <v>177</v>
      </c>
      <c r="DH2" t="s">
        <v>186</v>
      </c>
      <c r="DI2" t="s">
        <v>205</v>
      </c>
      <c r="DJ2" t="s">
        <v>129</v>
      </c>
      <c r="DK2" t="s">
        <v>1</v>
      </c>
      <c r="DL2" t="s">
        <v>2</v>
      </c>
      <c r="DM2" t="s">
        <v>3</v>
      </c>
      <c r="DN2" t="s">
        <v>4</v>
      </c>
      <c r="DO2" t="s">
        <v>39</v>
      </c>
      <c r="DP2" t="s">
        <v>40</v>
      </c>
      <c r="DQ2" t="s">
        <v>41</v>
      </c>
      <c r="DR2" t="s">
        <v>42</v>
      </c>
    </row>
    <row r="3" spans="1:122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_xlfn.AGGREGATE(4,6,$BZ$3:$DF$2000)+2000,NA(),FLOOR(2^($BR3+(LOG(100)/LOG(2))),2))), NA())</f>
        <v>#N/A</v>
      </c>
      <c r="BT3" t="e">
        <f>IFERROR(IF(OR(ISNA($A3),$AC3&lt;100),NA(),IF(FLOOR((2^(($BR3+4*LOG(10)/LOG(2))/2)),2)&gt; _xlfn.AGGREGATE(4,6,$BZ$3:$DF$2000)+2000,NA(),FLOOR((2^(($BR3+4*LOG(10)/LOG(2))/2)),2))), NA())</f>
        <v>#N/A</v>
      </c>
      <c r="BU3" t="e">
        <f>IFERROR(IF(OR(ISNA($A3),$AC3&lt;100),NA(),IF(FLOOR((2^(($BR3+6*LOG(10)/LOG(2))/3)),2)&gt; _xlfn.AGGREGATE(4,6,$BZ$3:$DF$2000)+2000,NA(),FLOOR((2^(($BR3+6*LOG(10)/LOG(2))/3)),2))), NA())</f>
        <v>#N/A</v>
      </c>
      <c r="BV3" t="e">
        <f>IFERROR(IF(OR(ISNA($A3),$AC3&lt;100),NA(),IF(FLOOR((2^(($BR3+8*LOG(10)/LOG(2))/4)),2)&gt; _xlfn.AGGREGATE(4,6,$BZ$3:$DF$2000)+2000,NA(),FLOOR((2^(($BR3+8*LOG(10)/LOG(2))/4)),2))), NA())</f>
        <v>#N/A</v>
      </c>
      <c r="BW3" t="e">
        <f>IFERROR(IF(OR(ISNA($A3),$AC3&lt;100),NA(),IF(FLOOR((2^(($BR3+10*LOG(10)/LOG(2))/5)),2)&gt; _xlfn.AGGREGATE(4,6,$BZ$3:$DF$2000)+2000,NA(),FLOOR((2^(($BR3+10*LOG(10)/LOG(2))/5)),2))),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_xlfn.AGGREGATE(4,6,$BZ$3:$DF$2000)+2000,NA(),FLOOR((2^(($BR3+2*_xlfn.XLOOKUP(_xlfn.AGGREGATE(4,6,$BR$3:$BR1954),$BR$3:$BR$2000,$CA$3:$CA$2000,1,1)*LOG(10)/LOG(2))/_xlfn.XLOOKUP(_xlfn.AGGREGATE(4,6,$BR$3:$BR1954),$BR$3:$BR$2000,$CA$3:$CA$2000,1,1))),2))),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0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>
        <f>IF(OR(ISNA($A3),ISNA(BZ3),$AC3&lt;100),NA(),IFERROR(LOG(2)/LOG(BZ3/BZ2), 0))</f>
        <v>#N/A</v>
      </c>
      <c r="CD3" t="e" cm="1">
        <f t="array" ref="CD3">IFERROR(IF(OR(ISNA($A3),$AC3&lt;100,INDEX(International!C$3:C$2000,_xlfn.XMATCH(100,International!C$3:C$2000,1,1)+$BR3)=""),NA(),INDEX(International!C$3:C$2000,_xlfn.XMATCH(100,International!C$3:C$2000,1,1)+$BR3)), NA())</f>
        <v>#N/A</v>
      </c>
      <c r="CE3" t="e">
        <f t="shared" ref="CE3:CE34" si="1">IF(OR(ISNA($A3),$AC3&lt;100),NA(),($BR3*LOG(2)/LOG(CD3/100)))</f>
        <v>#N/A</v>
      </c>
      <c r="CF3" t="e">
        <f>IF(OR(ISNA($A3),$AC3&lt;100),NA(),IF($BR3=0,0,FLOOR((CD3-_xlfn.XLOOKUP(_xlfn.AGGREGATE(5,6,$BR$3:$BR1954),$BR$3:$BR$2000,CD$3:CD$2000,1,1))/_xlfn.XLOOKUP($BR3,$BR$3:$BR$2000,$BR$3:$BR$2000,1,1), 1)))</f>
        <v>#N/A</v>
      </c>
      <c r="CG3" t="e">
        <f>IF(OR(ISNA($A3),ISNA(CD3),$AC3&lt;100),NA(),IFERROR(LOG(2)/LOG(CD3/CD2), 0))</f>
        <v>#N/A</v>
      </c>
      <c r="CH3" t="e" cm="1">
        <f t="array" ref="CH3">IFERROR(IF(OR(ISNA($A3),$AC3&lt;100,INDEX(International!F$3:F$2000,_xlfn.XMATCH(100,International!F$3:F$2000,1,1)+$BR3)=""),NA(),INDEX(International!F$3:F$2000,_xlfn.XMATCH(100,International!F$3:F$2000,1,1)+$BR3)), NA())</f>
        <v>#N/A</v>
      </c>
      <c r="CI3" t="e">
        <f t="shared" ref="CI3:CI34" si="2">IF(OR(ISNA($A3),$AC3&lt;100),NA(),IF(CH3=100,0,($BR3*LOG(2)/LOG(CH3/100))))</f>
        <v>#N/A</v>
      </c>
      <c r="CJ3" t="e">
        <f>IF(OR(ISNA($A3),$AC3&lt;100),NA(),IF($BR3=0,0,FLOOR((CH3-_xlfn.XLOOKUP(_xlfn.AGGREGATE(5,6,$BR$3:$BR1954),$BR$3:$BR$2000,CH$3:CH$2000,1,1))/_xlfn.XLOOKUP($BR3,$BR$3:$BR$2000,$BR$3:$BR$2000,1,1), 1)))</f>
        <v>#N/A</v>
      </c>
      <c r="CK3" t="e">
        <f>IF(OR(ISNA($A3),ISNA(CH3),$AC3&lt;100),NA(),IFERROR(LOG(2)/LOG(CH3/CH1), 0))</f>
        <v>#N/A</v>
      </c>
      <c r="CL3" t="e" cm="1">
        <f t="array" ref="CL3">IFERROR(IF(OR(ISNA($A3),$AC3&lt;100,INDEX(International!I$3:I$2000,_xlfn.XMATCH(100,International!I$3:I$2000,1,1)+$BR3)=""),NA(),INDEX(International!I$3:I$2000,_xlfn.XMATCH(100,International!I$3:I$2000,1,1)+$BR3)), NA())</f>
        <v>#N/A</v>
      </c>
      <c r="CM3" t="e">
        <f t="shared" ref="CM3:CM34" si="3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>
        <f>IF(OR(ISNA($A3),ISNA(CL3),$AC3&lt;100),NA(),IFERROR(LOG(2)/LOG(CL3/CL1), 0))</f>
        <v>#N/A</v>
      </c>
      <c r="CP3" t="e" cm="1">
        <f t="array" ref="CP3">IFERROR(IF(OR(ISNA($A3),$AC3&lt;100,INDEX(International!L$3:L$2000,_xlfn.XMATCH(100,International!L$3:L$2000,1,1)+$BR3)=""),NA(),INDEX(International!L$3:L$2000,_xlfn.XMATCH(100,International!L$3:L$2000,1,1)+$BR3)), NA())</f>
        <v>#N/A</v>
      </c>
      <c r="CQ3" t="e">
        <f t="shared" ref="CQ3:CQ34" si="4">IF(OR(ISNA($A3),$AC3&lt;100),NA(),IF(CP3=100,0,($BR3*LOG(2)/LOG(CP3/100))))</f>
        <v>#N/A</v>
      </c>
      <c r="CR3" t="e">
        <f>IF(OR(ISNA($A3),$AC3&lt;100),NA(),IF($BR3=0,0,FLOOR((CP3-_xlfn.XLOOKUP(_xlfn.AGGREGATE(5,6,$BR$3:$BR1954),$BR$3:$BR$2000,CP$3:CP$2000,1,1))/_xlfn.XLOOKUP($BR3,$BR$3:$BR$2000,$BR$3:$BR$2000,1,1), 1)))</f>
        <v>#N/A</v>
      </c>
      <c r="CS3" t="e">
        <f>IF(OR(ISNA($A3),ISNA(CP3),$AC3&lt;100),NA(),IFERROR(LOG(2)/LOG(CP3/CP1), 0))</f>
        <v>#N/A</v>
      </c>
      <c r="CT3" t="e" cm="1">
        <f t="array" ref="CT3">IFERROR(IF(OR(ISNA($A3),$AC3&lt;100,INDEX(International!O$3:O$2000,_xlfn.XMATCH(100,International!O$3:O$2000,1,1)+$BR3)=""),NA(),INDEX(International!O$3:O$2000,_xlfn.XMATCH(100,International!O$3:O$2000,1,1)+$BR3)), NA())</f>
        <v>#N/A</v>
      </c>
      <c r="CU3" t="e">
        <f>IF(OR(ISNA($A3),$AC3&lt;100),NA(),IF(CT3=100,0,($BR3*LOG(2)/LOG(CT3/100))))</f>
        <v>#N/A</v>
      </c>
      <c r="CV3" t="e">
        <f>IF(OR(ISNA($A3),$AC3&lt;100),NA(),IF($BR3=0,0,FLOOR((CT3-_xlfn.XLOOKUP(_xlfn.AGGREGATE(5,6,$BR$3:$BR1954),$BR$3:$BR$2000,CT$3:CT$2000,1,1))/_xlfn.XLOOKUP($BR3,$BR$3:$BR$2000,$BR$3:$BR$2000,1,1), 1)))</f>
        <v>#N/A</v>
      </c>
      <c r="CW3" t="e">
        <f>IF(OR(ISNA($A3),ISNA(CT3),$AC3&lt;100),NA(),IFERROR(LOG(2)/LOG(CT3/CT1), 0))</f>
        <v>#N/A</v>
      </c>
      <c r="CX3" t="e" cm="1">
        <f t="array" ref="CX3">IFERROR(IF(OR(ISNA($A3),$AC3&lt;100,INDEX(International!R$3:R$2000,_xlfn.XMATCH(100,International!R$3:R$2000,1,1)+$BR3)=""),NA(),INDEX(International!R$3:R$2000,_xlfn.XMATCH(100,International!R$3:R$2000,1,1)+$BR3)), NA())</f>
        <v>#N/A</v>
      </c>
      <c r="CY3" t="e">
        <f t="shared" ref="CY3:CY34" si="5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 t="e">
        <f>IF(OR(ISNA($A3),ISNA(CX3),$AC3&lt;100),NA(),IFERROR(LOG(2)/LOG(CX3/CX1), 0))</f>
        <v>#N/A</v>
      </c>
      <c r="DB3" t="e" cm="1">
        <f t="array" ref="DB3">IFERROR(IF(OR(ISNA($A3),$AC3&lt;100,INDEX(International!U$3:U$2000,_xlfn.XMATCH(100,International!U$3:U$2000,1,1)+$BR3)=""),NA(),INDEX(International!U$3:U$2000,_xlfn.XMATCH(100,International!U$3:U$2000,1,1)+$BR3)), NA())</f>
        <v>#N/A</v>
      </c>
      <c r="DC3" t="e">
        <f t="shared" ref="DC3:DC34" si="6">IF(OR(ISNA($A3),$AC3&lt;100),NA(),IF(DB3=100,0,($BR3*LOG(2)/LOG(DB3/100))))</f>
        <v>#N/A</v>
      </c>
      <c r="DD3" t="e">
        <f>IF(OR(ISNA($A3),$AC3&lt;100),NA(),IF($BR3=0,0,FLOOR((DB3-_xlfn.XLOOKUP(_xlfn.AGGREGATE(5,6,$BR$3:$BR1954),$BR$3:$BR$2000,DB$3:DB$2000,1,1))/_xlfn.XLOOKUP($BR3,$BR$3:$BR$2000,$BR$3:$BR$2000,1,1), 1)))</f>
        <v>#N/A</v>
      </c>
      <c r="DE3" t="e">
        <f>IF(OR(ISNA($A3),ISNA(DB3),$AC3&lt;100),NA(),IFERROR(LOG(2)/LOG(DB3/DB1), 0))</f>
        <v>#N/A</v>
      </c>
      <c r="DF3" t="e" cm="1">
        <f t="array" ref="DF3">IFERROR(IF(OR(ISNA($A3),$AC3&lt;100,INDEX(International!X$3:X$2000,_xlfn.XMATCH(100,International!X$3:X$2000,1,1)+$BR3)=""),NA(),INDEX(International!X$3:X$2000,_xlfn.XMATCH(100,International!X$3:X$2000,1,1)+$BR3)), NA())</f>
        <v>#N/A</v>
      </c>
      <c r="DG3" t="e">
        <f t="shared" ref="DG3:DG34" si="7">IF(OR(ISNA($A3),$AC3&lt;100),NA(),IF(DF3=100,0,($BR3*LOG(2)/LOG(DF3/100))))</f>
        <v>#N/A</v>
      </c>
      <c r="DH3" t="e">
        <f>IF(OR(ISNA($A3),$AC3&lt;100),NA(),IF($BR3=0,0,FLOOR((DF3-_xlfn.XLOOKUP(_xlfn.AGGREGATE(5,6,$BR$3:$BR1954),$BR$3:$BR$2000,DF$3:DF$2000,1,1))/_xlfn.XLOOKUP($BR3,$BR$3:$BR$2000,$BR$3:$BR$2000,1,1), 1)))</f>
        <v>#N/A</v>
      </c>
      <c r="DI3" t="e">
        <f>IF(OR(ISNA($A3),ISNA(DF3),$AC3&lt;100),NA(),IFERROR(LOG(2)/LOG(DF3/DF1), 0))</f>
        <v>#N/A</v>
      </c>
      <c r="DJ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+1,DJ2+1,NA())))</f>
        <v>0</v>
      </c>
      <c r="DK3" t="e" cm="1">
        <f t="array" ref="DK3">IFERROR(IF(ISNA($A3),NA(),INDEX(B$3:B$2000,_xlfn.XMATCH(Configuration!$B$12,B$3:B$2000,1,1)+$DJ3)-0), NA())</f>
        <v>#N/A</v>
      </c>
      <c r="DL3" cm="1">
        <f t="array" ref="DL3">IFERROR(IF(ISNA($A3),NA(),INDEX(E$3:E$2000,_xlfn.XMATCH(Configuration!$B$12,E$3:E$2000,1,1)+$DJ3)-0), NA())</f>
        <v>112</v>
      </c>
      <c r="DM3" t="e" cm="1">
        <f t="array" ref="DM3">IFERROR(IF(ISNA($A3),NA(),INDEX(H$3:H$2000,_xlfn.XMATCH(Configuration!$B$12,H$3:H$2000,1,1)+$DJ3)-0), NA())</f>
        <v>#N/A</v>
      </c>
      <c r="DN3" cm="1">
        <f t="array" ref="DN3">IFERROR(IF(ISNA($A3),NA(),INDEX(K$3:K$2000,_xlfn.XMATCH(Configuration!$B$12,K$3:K$2000,1,1)+$DJ3)-0), NA())</f>
        <v>100</v>
      </c>
      <c r="DO3" cm="1">
        <f t="array" ref="DO3">IFERROR(IF(ISNA($A3),NA(),INDEX(N$3:N$2000,_xlfn.XMATCH(Configuration!$B$12,N$3:N$2000,1,1)+$DJ3)-0), NA())</f>
        <v>144</v>
      </c>
      <c r="DP3" t="e" cm="1">
        <f t="array" ref="DP3">IFERROR(IF(ISNA($A3),NA(),INDEX(Q$3:Q$2000,_xlfn.XMATCH(Configuration!$B$12,Q$3:Q$2000,1,1)+$DJ3)-0), NA())</f>
        <v>#N/A</v>
      </c>
      <c r="DQ3" cm="1">
        <f t="array" ref="DQ3">IFERROR(IF(ISNA($A3),NA(),INDEX(T$3:T$2000,_xlfn.XMATCH(Configuration!$B$12,T$3:T$2000,1,1)+$DJ3)-0), NA())</f>
        <v>120</v>
      </c>
      <c r="DR3" cm="1">
        <f t="array" ref="DR3">IFERROR(IF(ISNA($A3),NA(),INDEX(W$3:W$2000,_xlfn.XMATCH(Configuration!$B$12,W$3:W$2000,1,1)+$DJ3)-0), NA())</f>
        <v>121</v>
      </c>
    </row>
    <row r="4" spans="1:122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8">IF(_xlfn.IFNA($A4,"")="","",Z4+IF(ROW()&gt;4,AC3,0))</f>
        <v>4</v>
      </c>
      <c r="AD4">
        <f t="shared" ref="AD4:AD67" si="9">IF(_xlfn.IFNA($A4,"")="","",AA4+IF(ROW()&gt;4,AD3,0))</f>
        <v>0</v>
      </c>
      <c r="AE4">
        <f t="shared" ref="AE4:AE67" si="10">IF(_xlfn.IFNA($A4,"")="","",AB4+IF(ROW()&gt;4,AE3,0))</f>
        <v>0</v>
      </c>
      <c r="AF4" s="5">
        <f t="shared" ref="AF4:AF67" si="11">IF(OR(_xlfn.IFNA($A4,"")="",ROW()&lt;=3),"",IF(Z3=0,0,Z4/Z3))</f>
        <v>0</v>
      </c>
      <c r="AG4">
        <f t="shared" ref="AG4:AG67" si="12">IF(_xlfn.IFNA($A4,"")="","",AC4-AD4-AE4)</f>
        <v>4</v>
      </c>
      <c r="AH4">
        <f t="shared" ref="AH4:AH67" si="13">IF(_xlfn.IFNA($A4,"")="","",AC4-E4)</f>
        <v>1</v>
      </c>
      <c r="AI4">
        <f t="shared" ref="AI4:AI67" si="14">IF(_xlfn.IFNA($A4,"")="","",AD4-F4)</f>
        <v>0</v>
      </c>
      <c r="AJ4">
        <f t="shared" ref="AJ4:AJ67" si="15">IF(_xlfn.IFNA($A4,"")="","",AE4-G4)</f>
        <v>0</v>
      </c>
      <c r="AK4">
        <f t="shared" ref="AK4:AK67" si="16">IF(_xlfn.IFNA($A4,"")="","",AH4-AI4-AJ4)</f>
        <v>1</v>
      </c>
      <c r="AL4" s="2" t="str">
        <f t="shared" ref="AL4:AL67" si="17">IF(_xlfn.IFNA($A4,"")="","",IF($AD4+$AE4=0,"",AE4/($AD4+$AE4)))</f>
        <v/>
      </c>
      <c r="AM4" s="2" t="str">
        <f t="shared" ref="AM4:AM67" si="18">IF(_xlfn.IFNA($A4,"")="","",IF($AD4+$AE4=0,"",AD4/($AD4+$AE4)))</f>
        <v/>
      </c>
      <c r="AN4" s="2">
        <f t="shared" ref="AN4:AN67" si="19">IF(_xlfn.IFNA($A4,"")="","",IF($AC4=0,0,B4/$AC4))</f>
        <v>0</v>
      </c>
      <c r="AO4" s="2">
        <f t="shared" ref="AO4:AO67" si="20">IF(_xlfn.IFNA($A4,"")="","",IF($AC4=0,0,E4/$AC4))</f>
        <v>0.75</v>
      </c>
      <c r="AP4" s="2">
        <f t="shared" ref="AP4:AP67" si="21">IF(_xlfn.IFNA($A4,"")="","",IF($AC4=0,0,H4/$AC4))</f>
        <v>0</v>
      </c>
      <c r="AQ4" s="2">
        <f t="shared" ref="AQ4:AQ67" si="22">IF(_xlfn.IFNA($A4,"")="","",IF($AC4=0,0,K4/$AC4))</f>
        <v>0</v>
      </c>
      <c r="AR4" s="2">
        <f t="shared" ref="AR4:AR67" si="23">IF(_xlfn.IFNA($A4,"")="","",IF($AC4=0,0,N4/$AC4))</f>
        <v>0</v>
      </c>
      <c r="AS4" s="2">
        <f t="shared" ref="AS4:AS67" si="24">IF(_xlfn.IFNA($A4,"")="","",IF($AC4=0,0,Q4/$AC4))</f>
        <v>0</v>
      </c>
      <c r="AT4" s="2">
        <f t="shared" ref="AT4:AT67" si="25">IF(_xlfn.IFNA($A4,"")="","",IF($AC4=0,0,T4/$AC4))</f>
        <v>0</v>
      </c>
      <c r="AU4" s="2">
        <f t="shared" ref="AU4:AU67" si="26">IF(_xlfn.IFNA($A4,"")="","",IF($AC4=0,0,W4/AC4))</f>
        <v>0.25</v>
      </c>
      <c r="AV4" s="3">
        <f t="shared" ref="AV4:AV67" ca="1" si="27">IF(_xlfn.IFNA($A4,"")="","",AVERAGE(INDIRECT("Z"&amp;MAX(ROW()-6,3)&amp;":Z"&amp;ROW())))</f>
        <v>2</v>
      </c>
      <c r="AW4" s="2">
        <f t="shared" ref="AW4:AW67" si="28">IF(OR(ROW()&lt;=3,_xlfn.IFNA($A4,"")=""),"",IF(AC3=0,1,Z4/AC3))</f>
        <v>1</v>
      </c>
      <c r="AX4" s="2">
        <f t="shared" ref="AX4:AX67" si="29">IF(OR(ROW()&lt;=3,_xlfn.IFNA($A4,"")=""),"",IF(Z3=0,0,(Z4-Z3)/Z3))</f>
        <v>0</v>
      </c>
      <c r="AY4">
        <f t="shared" ref="AY4:AY67" si="30">IF(OR(_xlfn.IFNA($A4,"")="",AC4=0),"",_xlfn.XLOOKUP(AC4*2,AC$3:AC$2000,A$3:A$2000,NA(),1,1)-A4)</f>
        <v>5</v>
      </c>
      <c r="AZ4">
        <f t="shared" ref="AZ4:AZ67" si="31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2">IF(OR(ISNA(A4),AC4&lt;100),NA(),A4-(_xlfn.XLOOKUP(100, AC$3:AC$2000,A$3:A$2000,NA(),1,1)))</f>
        <v>#N/A</v>
      </c>
      <c r="BS4" t="e">
        <f>IFERROR(IF(OR(ISNA($A4),$AC4&lt;100),NA(),IF(FLOOR(2^($BR4+(LOG(100)/LOG(2))),2)-100&gt; _xlfn.AGGREGATE(4,6,$BZ$3:$DF$2000)+2000,NA(),FLOOR(2^($BR4+(LOG(100)/LOG(2))),2))), NA())</f>
        <v>#N/A</v>
      </c>
      <c r="BT4" t="e">
        <f>IFERROR(IF(OR(ISNA($A4),$AC4&lt;100),NA(),IF(FLOOR((2^(($BR4+4*LOG(10)/LOG(2))/2)),2)&gt; _xlfn.AGGREGATE(4,6,$BZ$3:$DF$2000)+2000,NA(),FLOOR((2^(($BR4+4*LOG(10)/LOG(2))/2)),2))), NA())</f>
        <v>#N/A</v>
      </c>
      <c r="BU4" t="e">
        <f>IFERROR(IF(OR(ISNA($A4),$AC4&lt;100),NA(),IF(FLOOR((2^(($BR4+6*LOG(10)/LOG(2))/3)),2)&gt; _xlfn.AGGREGATE(4,6,$BZ$3:$DF$2000)+2000,NA(),FLOOR((2^(($BR4+6*LOG(10)/LOG(2))/3)),2))), NA())</f>
        <v>#N/A</v>
      </c>
      <c r="BV4" t="e">
        <f>IFERROR(IF(OR(ISNA($A4),$AC4&lt;100),NA(),IF(FLOOR((2^(($BR4+8*LOG(10)/LOG(2))/4)),2)&gt; _xlfn.AGGREGATE(4,6,$BZ$3:$DF$2000)+2000,NA(),FLOOR((2^(($BR4+8*LOG(10)/LOG(2))/4)),2))), NA())</f>
        <v>#N/A</v>
      </c>
      <c r="BW4" t="e">
        <f>IFERROR(IF(OR(ISNA($A4),$AC4&lt;100),NA(),IF(FLOOR((2^(($BR4+10*LOG(10)/LOG(2))/5)),2)&gt; _xlfn.AGGREGATE(4,6,$BZ$3:$DF$2000)+2000,NA(),FLOOR((2^(($BR4+10*LOG(10)/LOG(2))/5)),2))),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_xlfn.AGGREGATE(4,6,$BZ$3:$DF$2000)+2000,NA(),FLOOR((2^(($BR4+2*_xlfn.XLOOKUP(_xlfn.AGGREGATE(4,6,$BR$3:$BR1955),$BR$3:$BR$2000,$CA$3:$CA$2000,1,1)*LOG(10)/LOG(2))/_xlfn.XLOOKUP(_xlfn.AGGREGATE(4,6,$BR$3:$BR1955),$BR$3:$BR$2000,$CA$3:$CA$2000,1,1))),2))),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3">IFERROR(IF(OR(ISNA(A4),AC4&lt;100),NA(),AC4),NA())</f>
        <v>#N/A</v>
      </c>
      <c r="CA4" t="e">
        <f t="shared" si="0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>
        <f t="shared" ref="CC4:CC67" si="34">IF(OR(ISNA($A4),ISNA(BZ4),$AC4&lt;100),NA(),IFERROR(LOG(2)/LOG(BZ4/BZ3), 0))</f>
        <v>#N/A</v>
      </c>
      <c r="CD4" t="e" cm="1">
        <f t="array" ref="CD4">IFERROR(IF(OR(ISNA($A4),$AC4&lt;100,INDEX(International!C$3:C$2000,_xlfn.XMATCH(100,International!C$3:C$2000,1,1)+$BR4)=""),NA(),INDEX(International!C$3:C$2000,_xlfn.XMATCH(100,International!C$3:C$2000,1,1)+$BR4)), NA())</f>
        <v>#N/A</v>
      </c>
      <c r="CE4" t="e">
        <f t="shared" si="1"/>
        <v>#N/A</v>
      </c>
      <c r="CF4" t="e">
        <f>IF(OR(ISNA($A4),$AC4&lt;100),NA(),IF($BR4=0,0,FLOOR((CD4-_xlfn.XLOOKUP(_xlfn.AGGREGATE(5,6,$BR$3:$BR1955),$BR$3:$BR$2000,CD$3:CD$2000,1,1))/_xlfn.XLOOKUP($BR4,$BR$3:$BR$2000,$BR$3:$BR$2000,1,1), 1)))</f>
        <v>#N/A</v>
      </c>
      <c r="CG4" t="e">
        <f t="shared" ref="CG4:CG67" si="35">IF(OR(ISNA($A4),ISNA(CD4),$AC4&lt;100),NA(),IFERROR(LOG(2)/LOG(CD4/CD3), 0))</f>
        <v>#N/A</v>
      </c>
      <c r="CH4" t="e" cm="1">
        <f t="array" ref="CH4">IFERROR(IF(OR(ISNA($A4),$AC4&lt;100,INDEX(International!F$3:F$2000,_xlfn.XMATCH(100,International!F$3:F$2000,1,1)+$BR4)=""),NA(),INDEX(International!F$3:F$2000,_xlfn.XMATCH(100,International!F$3:F$2000,1,1)+$BR4)), NA())</f>
        <v>#N/A</v>
      </c>
      <c r="CI4" t="e">
        <f t="shared" si="2"/>
        <v>#N/A</v>
      </c>
      <c r="CJ4" t="e">
        <f>IF(OR(ISNA($A4),$AC4&lt;100),NA(),IF($BR4=0,0,FLOOR((CH4-_xlfn.XLOOKUP(_xlfn.AGGREGATE(5,6,$BR$3:$BR1955),$BR$3:$BR$2000,CH$3:CH$2000,1,1))/_xlfn.XLOOKUP($BR4,$BR$3:$BR$2000,$BR$3:$BR$2000,1,1), 1)))</f>
        <v>#N/A</v>
      </c>
      <c r="CK4" t="e">
        <f t="shared" ref="CK4:CK67" si="36">IF(OR(ISNA($A4),ISNA(CH4),$AC4&lt;100),NA(),IFERROR(LOG(2)/LOG(CH4/CH3), 0))</f>
        <v>#N/A</v>
      </c>
      <c r="CL4" t="e" cm="1">
        <f t="array" ref="CL4">IFERROR(IF(OR(ISNA($A4),$AC4&lt;100,INDEX(International!I$3:I$2000,_xlfn.XMATCH(100,International!I$3:I$2000,1,1)+$BR4)=""),NA(),INDEX(International!I$3:I$2000,_xlfn.XMATCH(100,International!I$3:I$2000,1,1)+$BR4)), NA())</f>
        <v>#N/A</v>
      </c>
      <c r="CM4" t="e">
        <f t="shared" si="3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>
        <f t="shared" ref="CO4:CO67" si="37">IF(OR(ISNA($A4),ISNA(CL4),$AC4&lt;100),NA(),IFERROR(LOG(2)/LOG(CL4/CL3), 0))</f>
        <v>#N/A</v>
      </c>
      <c r="CP4" t="e" cm="1">
        <f t="array" ref="CP4">IFERROR(IF(OR(ISNA($A4),$AC4&lt;100,INDEX(International!L$3:L$2000,_xlfn.XMATCH(100,International!L$3:L$2000,1,1)+$BR4)=""),NA(),INDEX(International!L$3:L$2000,_xlfn.XMATCH(100,International!L$3:L$2000,1,1)+$BR4)), NA())</f>
        <v>#N/A</v>
      </c>
      <c r="CQ4" t="e">
        <f t="shared" si="4"/>
        <v>#N/A</v>
      </c>
      <c r="CR4" t="e">
        <f>IF(OR(ISNA($A4),$AC4&lt;100),NA(),IF($BR4=0,0,FLOOR((CP4-_xlfn.XLOOKUP(_xlfn.AGGREGATE(5,6,$BR$3:$BR1955),$BR$3:$BR$2000,CP$3:CP$2000,1,1))/_xlfn.XLOOKUP($BR4,$BR$3:$BR$2000,$BR$3:$BR$2000,1,1), 1)))</f>
        <v>#N/A</v>
      </c>
      <c r="CS4" t="e">
        <f t="shared" ref="CS4:CS67" si="38">IF(OR(ISNA($A4),ISNA(CP4),$AC4&lt;100),NA(),IFERROR(LOG(2)/LOG(CP4/CP3), 0))</f>
        <v>#N/A</v>
      </c>
      <c r="CT4" t="e" cm="1">
        <f t="array" ref="CT4">IFERROR(IF(OR(ISNA($A4),$AC4&lt;100,INDEX(International!O$3:O$2000,_xlfn.XMATCH(100,International!O$3:O$2000,1,1)+$BR4)=""),NA(),INDEX(International!O$3:O$2000,_xlfn.XMATCH(100,International!O$3:O$2000,1,1)+$BR4)), NA())</f>
        <v>#N/A</v>
      </c>
      <c r="CU4" t="e">
        <f>IF(OR(ISNA($A4),$AC4&lt;100),NA(),IF(CT4=100,0,($BR4*LOG(2)/LOG(CT4/100))))</f>
        <v>#N/A</v>
      </c>
      <c r="CV4" t="e">
        <f>IF(OR(ISNA($A4),$AC4&lt;100),NA(),IF($BR4=0,0,FLOOR((CT4-_xlfn.XLOOKUP(_xlfn.AGGREGATE(5,6,$BR$3:$BR1955),$BR$3:$BR$2000,CT$3:CT$2000,1,1))/_xlfn.XLOOKUP($BR4,$BR$3:$BR$2000,$BR$3:$BR$2000,1,1), 1)))</f>
        <v>#N/A</v>
      </c>
      <c r="CW4" t="e">
        <f t="shared" ref="CW4:CW67" si="39">IF(OR(ISNA($A4),ISNA(CT4),$AC4&lt;100),NA(),IFERROR(LOG(2)/LOG(CT4/CT3), 0))</f>
        <v>#N/A</v>
      </c>
      <c r="CX4" t="e" cm="1">
        <f t="array" ref="CX4">IFERROR(IF(OR(ISNA($A4),$AC4&lt;100,INDEX(International!R$3:R$2000,_xlfn.XMATCH(100,International!R$3:R$2000,1,1)+$BR4)=""),NA(),INDEX(International!R$3:R$2000,_xlfn.XMATCH(100,International!R$3:R$2000,1,1)+$BR4)), NA())</f>
        <v>#N/A</v>
      </c>
      <c r="CY4" t="e">
        <f t="shared" si="5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 t="e">
        <f t="shared" ref="DA4:DA67" si="40">IF(OR(ISNA($A4),ISNA(CX4),$AC4&lt;100),NA(),IFERROR(LOG(2)/LOG(CX4/CX3), 0))</f>
        <v>#N/A</v>
      </c>
      <c r="DB4" t="e" cm="1">
        <f t="array" ref="DB4">IFERROR(IF(OR(ISNA($A4),$AC4&lt;100,INDEX(International!U$3:U$2000,_xlfn.XMATCH(100,International!U$3:U$2000,1,1)+$BR4)=""),NA(),INDEX(International!U$3:U$2000,_xlfn.XMATCH(100,International!U$3:U$2000,1,1)+$BR4)), NA())</f>
        <v>#N/A</v>
      </c>
      <c r="DC4" t="e">
        <f t="shared" si="6"/>
        <v>#N/A</v>
      </c>
      <c r="DD4" t="e">
        <f>IF(OR(ISNA($A4),$AC4&lt;100),NA(),IF($BR4=0,0,FLOOR((DB4-_xlfn.XLOOKUP(_xlfn.AGGREGATE(5,6,$BR$3:$BR1955),$BR$3:$BR$2000,DB$3:DB$2000,1,1))/_xlfn.XLOOKUP($BR4,$BR$3:$BR$2000,$BR$3:$BR$2000,1,1), 1)))</f>
        <v>#N/A</v>
      </c>
      <c r="DE4" t="e">
        <f t="shared" ref="DE4:DE67" si="41">IF(OR(ISNA($A4),ISNA(DB4),$AC4&lt;100),NA(),IFERROR(LOG(2)/LOG(DB4/DB3), 0))</f>
        <v>#N/A</v>
      </c>
      <c r="DF4" t="e" cm="1">
        <f t="array" ref="DF4">IFERROR(IF(OR(ISNA($A4),$AC4&lt;100,INDEX(International!X$3:X$2000,_xlfn.XMATCH(100,International!X$3:X$2000,1,1)+$BR4)=""),NA(),INDEX(International!X$3:X$2000,_xlfn.XMATCH(100,International!X$3:X$2000,1,1)+$BR4)), NA())</f>
        <v>#N/A</v>
      </c>
      <c r="DG4" t="e">
        <f t="shared" si="7"/>
        <v>#N/A</v>
      </c>
      <c r="DH4" t="e">
        <f>IF(OR(ISNA($A4),$AC4&lt;100),NA(),IF($BR4=0,0,FLOOR((DF4-_xlfn.XLOOKUP(_xlfn.AGGREGATE(5,6,$BR$3:$BR1955),$BR$3:$BR$2000,DF$3:DF$2000,1,1))/_xlfn.XLOOKUP($BR4,$BR$3:$BR$2000,$BR$3:$BR$2000,1,1), 1)))</f>
        <v>#N/A</v>
      </c>
      <c r="DI4" t="e">
        <f t="shared" ref="DI4:DI67" si="42">IF(OR(ISNA($A4),ISNA(DF4),$AC4&lt;100),NA(),IFERROR(LOG(2)/LOG(DF4/DF3), 0))</f>
        <v>#N/A</v>
      </c>
      <c r="DJ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+1,DJ3+1,NA())))</f>
        <v>1</v>
      </c>
      <c r="DK4" t="e" cm="1">
        <f t="array" ref="DK4">IFERROR(IF(ISNA($A4),NA(),INDEX(B$3:B$2000,_xlfn.XMATCH(Configuration!$B$12,B$3:B$2000,1,1)+$DJ4)-0), NA())</f>
        <v>#N/A</v>
      </c>
      <c r="DL4" cm="1">
        <f t="array" ref="DL4">IFERROR(IF(ISNA($A4),NA(),INDEX(E$3:E$2000,_xlfn.XMATCH(Configuration!$B$12,E$3:E$2000,1,1)+$DJ4)-0), NA())</f>
        <v>134</v>
      </c>
      <c r="DM4" t="e" cm="1">
        <f t="array" ref="DM4">IFERROR(IF(ISNA($A4),NA(),INDEX(H$3:H$2000,_xlfn.XMATCH(Configuration!$B$12,H$3:H$2000,1,1)+$DJ4)-0), NA())</f>
        <v>#N/A</v>
      </c>
      <c r="DN4" cm="1">
        <f t="array" ref="DN4">IFERROR(IF(ISNA($A4),NA(),INDEX(K$3:K$2000,_xlfn.XMATCH(Configuration!$B$12,K$3:K$2000,1,1)+$DJ4)-0), NA())</f>
        <v>134</v>
      </c>
      <c r="DO4" cm="1">
        <f t="array" ref="DO4">IFERROR(IF(ISNA($A4),NA(),INDEX(N$3:N$2000,_xlfn.XMATCH(Configuration!$B$12,N$3:N$2000,1,1)+$DJ4)-0), NA())</f>
        <v>184</v>
      </c>
      <c r="DP4" t="e" cm="1">
        <f t="array" ref="DP4">IFERROR(IF(ISNA($A4),NA(),INDEX(Q$3:Q$2000,_xlfn.XMATCH(Configuration!$B$12,Q$3:Q$2000,1,1)+$DJ4)-0), NA())</f>
        <v>#N/A</v>
      </c>
      <c r="DQ4" cm="1">
        <f t="array" ref="DQ4">IFERROR(IF(ISNA($A4),NA(),INDEX(T$3:T$2000,_xlfn.XMATCH(Configuration!$B$12,T$3:T$2000,1,1)+$DJ4)-0), NA())</f>
        <v>140</v>
      </c>
      <c r="DR4" cm="1">
        <f t="array" ref="DR4">IFERROR(IF(ISNA($A4),NA(),INDEX(W$3:W$2000,_xlfn.XMATCH(Configuration!$B$12,W$3:W$2000,1,1)+$DJ4)-0), NA())</f>
        <v>150</v>
      </c>
    </row>
    <row r="5" spans="1:122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8"/>
        <v>4</v>
      </c>
      <c r="AD5">
        <f t="shared" si="9"/>
        <v>0</v>
      </c>
      <c r="AE5">
        <f t="shared" si="10"/>
        <v>0</v>
      </c>
      <c r="AF5" s="5">
        <f t="shared" si="11"/>
        <v>0</v>
      </c>
      <c r="AG5">
        <f t="shared" si="12"/>
        <v>4</v>
      </c>
      <c r="AH5">
        <f t="shared" si="13"/>
        <v>1</v>
      </c>
      <c r="AI5">
        <f t="shared" si="14"/>
        <v>0</v>
      </c>
      <c r="AJ5">
        <f t="shared" si="15"/>
        <v>0</v>
      </c>
      <c r="AK5">
        <f t="shared" si="16"/>
        <v>1</v>
      </c>
      <c r="AL5" s="2" t="str">
        <f t="shared" si="17"/>
        <v/>
      </c>
      <c r="AM5" s="2" t="str">
        <f t="shared" si="18"/>
        <v/>
      </c>
      <c r="AN5" s="2">
        <f t="shared" si="19"/>
        <v>0</v>
      </c>
      <c r="AO5" s="2">
        <f t="shared" si="20"/>
        <v>0.75</v>
      </c>
      <c r="AP5" s="2">
        <f t="shared" si="21"/>
        <v>0</v>
      </c>
      <c r="AQ5" s="2">
        <f t="shared" si="22"/>
        <v>0</v>
      </c>
      <c r="AR5" s="2">
        <f t="shared" si="23"/>
        <v>0</v>
      </c>
      <c r="AS5" s="2">
        <f t="shared" si="24"/>
        <v>0</v>
      </c>
      <c r="AT5" s="2">
        <f t="shared" si="25"/>
        <v>0</v>
      </c>
      <c r="AU5" s="2">
        <f t="shared" si="26"/>
        <v>0.25</v>
      </c>
      <c r="AV5" s="3">
        <f t="shared" ca="1" si="27"/>
        <v>1.3333333333333333</v>
      </c>
      <c r="AW5" s="2">
        <f t="shared" si="28"/>
        <v>0</v>
      </c>
      <c r="AX5" s="2">
        <f t="shared" si="29"/>
        <v>-1</v>
      </c>
      <c r="AY5">
        <f t="shared" si="30"/>
        <v>4</v>
      </c>
      <c r="AZ5">
        <f t="shared" si="31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2"/>
        <v>#N/A</v>
      </c>
      <c r="BS5" t="e">
        <f>IFERROR(IF(OR(ISNA($A5),$AC5&lt;100),NA(),IF(FLOOR(2^($BR5+(LOG(100)/LOG(2))),2)-100&gt; _xlfn.AGGREGATE(4,6,$BZ$3:$DF$2000)+2000,NA(),FLOOR(2^($BR5+(LOG(100)/LOG(2))),2))), NA())</f>
        <v>#N/A</v>
      </c>
      <c r="BT5" t="e">
        <f>IFERROR(IF(OR(ISNA($A5),$AC5&lt;100),NA(),IF(FLOOR((2^(($BR5+4*LOG(10)/LOG(2))/2)),2)&gt; _xlfn.AGGREGATE(4,6,$BZ$3:$DF$2000)+2000,NA(),FLOOR((2^(($BR5+4*LOG(10)/LOG(2))/2)),2))), NA())</f>
        <v>#N/A</v>
      </c>
      <c r="BU5" t="e">
        <f>IFERROR(IF(OR(ISNA($A5),$AC5&lt;100),NA(),IF(FLOOR((2^(($BR5+6*LOG(10)/LOG(2))/3)),2)&gt; _xlfn.AGGREGATE(4,6,$BZ$3:$DF$2000)+2000,NA(),FLOOR((2^(($BR5+6*LOG(10)/LOG(2))/3)),2))), NA())</f>
        <v>#N/A</v>
      </c>
      <c r="BV5" t="e">
        <f>IFERROR(IF(OR(ISNA($A5),$AC5&lt;100),NA(),IF(FLOOR((2^(($BR5+8*LOG(10)/LOG(2))/4)),2)&gt; _xlfn.AGGREGATE(4,6,$BZ$3:$DF$2000)+2000,NA(),FLOOR((2^(($BR5+8*LOG(10)/LOG(2))/4)),2))), NA())</f>
        <v>#N/A</v>
      </c>
      <c r="BW5" t="e">
        <f>IFERROR(IF(OR(ISNA($A5),$AC5&lt;100),NA(),IF(FLOOR((2^(($BR5+10*LOG(10)/LOG(2))/5)),2)&gt; _xlfn.AGGREGATE(4,6,$BZ$3:$DF$2000)+2000,NA(),FLOOR((2^(($BR5+10*LOG(10)/LOG(2))/5)),2))),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_xlfn.AGGREGATE(4,6,$BZ$3:$DF$2000)+2000,NA(),FLOOR((2^(($BR5+2*_xlfn.XLOOKUP(_xlfn.AGGREGATE(4,6,$BR$3:$BR1956),$BR$3:$BR$2000,$CA$3:$CA$2000,1,1)*LOG(10)/LOG(2))/_xlfn.XLOOKUP(_xlfn.AGGREGATE(4,6,$BR$3:$BR1956),$BR$3:$BR$2000,$CA$3:$CA$2000,1,1))),2))),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3"/>
        <v>#N/A</v>
      </c>
      <c r="CA5" t="e">
        <f t="shared" si="0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>
        <f t="shared" si="34"/>
        <v>#N/A</v>
      </c>
      <c r="CD5" t="e" cm="1">
        <f t="array" ref="CD5">IFERROR(IF(OR(ISNA($A5),$AC5&lt;100,INDEX(International!C$3:C$2000,_xlfn.XMATCH(100,International!C$3:C$2000,1,1)+$BR5)=""),NA(),INDEX(International!C$3:C$2000,_xlfn.XMATCH(100,International!C$3:C$2000,1,1)+$BR5)), NA())</f>
        <v>#N/A</v>
      </c>
      <c r="CE5" t="e">
        <f t="shared" si="1"/>
        <v>#N/A</v>
      </c>
      <c r="CF5" t="e">
        <f>IF(OR(ISNA($A5),$AC5&lt;100),NA(),IF($BR5=0,0,FLOOR((CD5-_xlfn.XLOOKUP(_xlfn.AGGREGATE(5,6,$BR$3:$BR1956),$BR$3:$BR$2000,CD$3:CD$2000,1,1))/_xlfn.XLOOKUP($BR5,$BR$3:$BR$2000,$BR$3:$BR$2000,1,1), 1)))</f>
        <v>#N/A</v>
      </c>
      <c r="CG5" t="e">
        <f t="shared" si="35"/>
        <v>#N/A</v>
      </c>
      <c r="CH5" t="e" cm="1">
        <f t="array" ref="CH5">IFERROR(IF(OR(ISNA($A5),$AC5&lt;100,INDEX(International!F$3:F$2000,_xlfn.XMATCH(100,International!F$3:F$2000,1,1)+$BR5)=""),NA(),INDEX(International!F$3:F$2000,_xlfn.XMATCH(100,International!F$3:F$2000,1,1)+$BR5)), NA())</f>
        <v>#N/A</v>
      </c>
      <c r="CI5" t="e">
        <f t="shared" si="2"/>
        <v>#N/A</v>
      </c>
      <c r="CJ5" t="e">
        <f>IF(OR(ISNA($A5),$AC5&lt;100),NA(),IF($BR5=0,0,FLOOR((CH5-_xlfn.XLOOKUP(_xlfn.AGGREGATE(5,6,$BR$3:$BR1956),$BR$3:$BR$2000,CH$3:CH$2000,1,1))/_xlfn.XLOOKUP($BR5,$BR$3:$BR$2000,$BR$3:$BR$2000,1,1), 1)))</f>
        <v>#N/A</v>
      </c>
      <c r="CK5" t="e">
        <f t="shared" si="36"/>
        <v>#N/A</v>
      </c>
      <c r="CL5" t="e" cm="1">
        <f t="array" ref="CL5">IFERROR(IF(OR(ISNA($A5),$AC5&lt;100,INDEX(International!I$3:I$2000,_xlfn.XMATCH(100,International!I$3:I$2000,1,1)+$BR5)=""),NA(),INDEX(International!I$3:I$2000,_xlfn.XMATCH(100,International!I$3:I$2000,1,1)+$BR5)), NA())</f>
        <v>#N/A</v>
      </c>
      <c r="CM5" t="e">
        <f t="shared" si="3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>
        <f t="shared" si="37"/>
        <v>#N/A</v>
      </c>
      <c r="CP5" t="e" cm="1">
        <f t="array" ref="CP5">IFERROR(IF(OR(ISNA($A5),$AC5&lt;100,INDEX(International!L$3:L$2000,_xlfn.XMATCH(100,International!L$3:L$2000,1,1)+$BR5)=""),NA(),INDEX(International!L$3:L$2000,_xlfn.XMATCH(100,International!L$3:L$2000,1,1)+$BR5)), NA())</f>
        <v>#N/A</v>
      </c>
      <c r="CQ5" t="e">
        <f t="shared" si="4"/>
        <v>#N/A</v>
      </c>
      <c r="CR5" t="e">
        <f>IF(OR(ISNA($A5),$AC5&lt;100),NA(),IF($BR5=0,0,FLOOR((CP5-_xlfn.XLOOKUP(_xlfn.AGGREGATE(5,6,$BR$3:$BR1956),$BR$3:$BR$2000,CP$3:CP$2000,1,1))/_xlfn.XLOOKUP($BR5,$BR$3:$BR$2000,$BR$3:$BR$2000,1,1), 1)))</f>
        <v>#N/A</v>
      </c>
      <c r="CS5" t="e">
        <f t="shared" si="38"/>
        <v>#N/A</v>
      </c>
      <c r="CT5" t="e" cm="1">
        <f t="array" ref="CT5">IFERROR(IF(OR(ISNA($A5),$AC5&lt;100,INDEX(International!O$3:O$2000,_xlfn.XMATCH(100,International!O$3:O$2000,1,1)+$BR5)=""),NA(),INDEX(International!O$3:O$2000,_xlfn.XMATCH(100,International!O$3:O$2000,1,1)+$BR5)), NA())</f>
        <v>#N/A</v>
      </c>
      <c r="CU5" t="e">
        <f>IF(OR(ISNA($A5),$AC5&lt;100),NA(),IF(CT5=100,0,($BR5*LOG(2)/LOG(CT5/100))))</f>
        <v>#N/A</v>
      </c>
      <c r="CV5" t="e">
        <f>IF(OR(ISNA($A5),$AC5&lt;100),NA(),IF($BR5=0,0,FLOOR((CT5-_xlfn.XLOOKUP(_xlfn.AGGREGATE(5,6,$BR$3:$BR1956),$BR$3:$BR$2000,CT$3:CT$2000,1,1))/_xlfn.XLOOKUP($BR5,$BR$3:$BR$2000,$BR$3:$BR$2000,1,1), 1)))</f>
        <v>#N/A</v>
      </c>
      <c r="CW5" t="e">
        <f t="shared" si="39"/>
        <v>#N/A</v>
      </c>
      <c r="CX5" t="e" cm="1">
        <f t="array" ref="CX5">IFERROR(IF(OR(ISNA($A5),$AC5&lt;100,INDEX(International!R$3:R$2000,_xlfn.XMATCH(100,International!R$3:R$2000,1,1)+$BR5)=""),NA(),INDEX(International!R$3:R$2000,_xlfn.XMATCH(100,International!R$3:R$2000,1,1)+$BR5)), NA())</f>
        <v>#N/A</v>
      </c>
      <c r="CY5" t="e">
        <f t="shared" si="5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 t="e">
        <f t="shared" si="40"/>
        <v>#N/A</v>
      </c>
      <c r="DB5" t="e" cm="1">
        <f t="array" ref="DB5">IFERROR(IF(OR(ISNA($A5),$AC5&lt;100,INDEX(International!U$3:U$2000,_xlfn.XMATCH(100,International!U$3:U$2000,1,1)+$BR5)=""),NA(),INDEX(International!U$3:U$2000,_xlfn.XMATCH(100,International!U$3:U$2000,1,1)+$BR5)), NA())</f>
        <v>#N/A</v>
      </c>
      <c r="DC5" t="e">
        <f t="shared" si="6"/>
        <v>#N/A</v>
      </c>
      <c r="DD5" t="e">
        <f>IF(OR(ISNA($A5),$AC5&lt;100),NA(),IF($BR5=0,0,FLOOR((DB5-_xlfn.XLOOKUP(_xlfn.AGGREGATE(5,6,$BR$3:$BR1956),$BR$3:$BR$2000,DB$3:DB$2000,1,1))/_xlfn.XLOOKUP($BR5,$BR$3:$BR$2000,$BR$3:$BR$2000,1,1), 1)))</f>
        <v>#N/A</v>
      </c>
      <c r="DE5" t="e">
        <f t="shared" si="41"/>
        <v>#N/A</v>
      </c>
      <c r="DF5" t="e" cm="1">
        <f t="array" ref="DF5">IFERROR(IF(OR(ISNA($A5),$AC5&lt;100,INDEX(International!X$3:X$2000,_xlfn.XMATCH(100,International!X$3:X$2000,1,1)+$BR5)=""),NA(),INDEX(International!X$3:X$2000,_xlfn.XMATCH(100,International!X$3:X$2000,1,1)+$BR5)), NA())</f>
        <v>#N/A</v>
      </c>
      <c r="DG5" t="e">
        <f t="shared" si="7"/>
        <v>#N/A</v>
      </c>
      <c r="DH5" t="e">
        <f>IF(OR(ISNA($A5),$AC5&lt;100),NA(),IF($BR5=0,0,FLOOR((DF5-_xlfn.XLOOKUP(_xlfn.AGGREGATE(5,6,$BR$3:$BR1956),$BR$3:$BR$2000,DF$3:DF$2000,1,1))/_xlfn.XLOOKUP($BR5,$BR$3:$BR$2000,$BR$3:$BR$2000,1,1), 1)))</f>
        <v>#N/A</v>
      </c>
      <c r="DI5" t="e">
        <f t="shared" si="42"/>
        <v>#N/A</v>
      </c>
      <c r="DJ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+1,DJ4+1,NA())))</f>
        <v>2</v>
      </c>
      <c r="DK5" t="e" cm="1">
        <f t="array" ref="DK5">IFERROR(IF(ISNA($A5),NA(),INDEX(B$3:B$2000,_xlfn.XMATCH(Configuration!$B$12,B$3:B$2000,1,1)+$DJ5)-0), NA())</f>
        <v>#N/A</v>
      </c>
      <c r="DL5" cm="1">
        <f t="array" ref="DL5">IFERROR(IF(ISNA($A5),NA(),INDEX(E$3:E$2000,_xlfn.XMATCH(Configuration!$B$12,E$3:E$2000,1,1)+$DJ5)-0), NA())</f>
        <v>171</v>
      </c>
      <c r="DM5" t="e" cm="1">
        <f t="array" ref="DM5">IFERROR(IF(ISNA($A5),NA(),INDEX(H$3:H$2000,_xlfn.XMATCH(Configuration!$B$12,H$3:H$2000,1,1)+$DJ5)-0), NA())</f>
        <v>#N/A</v>
      </c>
      <c r="DN5" cm="1">
        <f t="array" ref="DN5">IFERROR(IF(ISNA($A5),NA(),INDEX(K$3:K$2000,_xlfn.XMATCH(Configuration!$B$12,K$3:K$2000,1,1)+$DJ5)-0), NA())</f>
        <v>170</v>
      </c>
      <c r="DO5" cm="1">
        <f t="array" ref="DO5">IFERROR(IF(ISNA($A5),NA(),INDEX(N$3:N$2000,_xlfn.XMATCH(Configuration!$B$12,N$3:N$2000,1,1)+$DJ5)-0), NA())</f>
        <v>221</v>
      </c>
      <c r="DP5" t="e" cm="1">
        <f t="array" ref="DP5">IFERROR(IF(ISNA($A5),NA(),INDEX(Q$3:Q$2000,_xlfn.XMATCH(Configuration!$B$12,Q$3:Q$2000,1,1)+$DJ5)-0), NA())</f>
        <v>#N/A</v>
      </c>
      <c r="DQ5" cm="1">
        <f t="array" ref="DQ5">IFERROR(IF(ISNA($A5),NA(),INDEX(T$3:T$2000,_xlfn.XMATCH(Configuration!$B$12,T$3:T$2000,1,1)+$DJ5)-0), NA())</f>
        <v>175</v>
      </c>
      <c r="DR5" cm="1">
        <f t="array" ref="DR5">IFERROR(IF(ISNA($A5),NA(),INDEX(W$3:W$2000,_xlfn.XMATCH(Configuration!$B$12,W$3:W$2000,1,1)+$DJ5)-0), NA())</f>
        <v>178</v>
      </c>
    </row>
    <row r="6" spans="1:122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8"/>
        <v>5</v>
      </c>
      <c r="AD6">
        <f t="shared" si="9"/>
        <v>0</v>
      </c>
      <c r="AE6">
        <f t="shared" si="10"/>
        <v>0</v>
      </c>
      <c r="AF6" s="5">
        <f t="shared" si="11"/>
        <v>0</v>
      </c>
      <c r="AG6">
        <f t="shared" si="12"/>
        <v>5</v>
      </c>
      <c r="AH6">
        <f t="shared" si="13"/>
        <v>1</v>
      </c>
      <c r="AI6">
        <f t="shared" si="14"/>
        <v>0</v>
      </c>
      <c r="AJ6">
        <f t="shared" si="15"/>
        <v>0</v>
      </c>
      <c r="AK6">
        <f t="shared" si="16"/>
        <v>1</v>
      </c>
      <c r="AL6" s="2" t="str">
        <f t="shared" si="17"/>
        <v/>
      </c>
      <c r="AM6" s="2" t="str">
        <f t="shared" si="18"/>
        <v/>
      </c>
      <c r="AN6" s="2">
        <f t="shared" si="19"/>
        <v>0</v>
      </c>
      <c r="AO6" s="2">
        <f t="shared" si="20"/>
        <v>0.8</v>
      </c>
      <c r="AP6" s="2">
        <f t="shared" si="21"/>
        <v>0</v>
      </c>
      <c r="AQ6" s="2">
        <f t="shared" si="22"/>
        <v>0</v>
      </c>
      <c r="AR6" s="2">
        <f t="shared" si="23"/>
        <v>0</v>
      </c>
      <c r="AS6" s="2">
        <f t="shared" si="24"/>
        <v>0</v>
      </c>
      <c r="AT6" s="2">
        <f t="shared" si="25"/>
        <v>0</v>
      </c>
      <c r="AU6" s="2">
        <f t="shared" si="26"/>
        <v>0.2</v>
      </c>
      <c r="AV6" s="3">
        <f t="shared" ca="1" si="27"/>
        <v>1.25</v>
      </c>
      <c r="AW6" s="2">
        <f t="shared" si="28"/>
        <v>0.25</v>
      </c>
      <c r="AX6" s="2">
        <f t="shared" si="29"/>
        <v>0</v>
      </c>
      <c r="AY6">
        <f t="shared" si="30"/>
        <v>4</v>
      </c>
      <c r="AZ6">
        <f t="shared" si="31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2"/>
        <v>#N/A</v>
      </c>
      <c r="BS6" t="e">
        <f>IFERROR(IF(OR(ISNA($A6),$AC6&lt;100),NA(),IF(FLOOR(2^($BR6+(LOG(100)/LOG(2))),2)-100&gt; _xlfn.AGGREGATE(4,6,$BZ$3:$DF$2000)+2000,NA(),FLOOR(2^($BR6+(LOG(100)/LOG(2))),2))), NA())</f>
        <v>#N/A</v>
      </c>
      <c r="BT6" t="e">
        <f>IFERROR(IF(OR(ISNA($A6),$AC6&lt;100),NA(),IF(FLOOR((2^(($BR6+4*LOG(10)/LOG(2))/2)),2)&gt; _xlfn.AGGREGATE(4,6,$BZ$3:$DF$2000)+2000,NA(),FLOOR((2^(($BR6+4*LOG(10)/LOG(2))/2)),2))), NA())</f>
        <v>#N/A</v>
      </c>
      <c r="BU6" t="e">
        <f>IFERROR(IF(OR(ISNA($A6),$AC6&lt;100),NA(),IF(FLOOR((2^(($BR6+6*LOG(10)/LOG(2))/3)),2)&gt; _xlfn.AGGREGATE(4,6,$BZ$3:$DF$2000)+2000,NA(),FLOOR((2^(($BR6+6*LOG(10)/LOG(2))/3)),2))), NA())</f>
        <v>#N/A</v>
      </c>
      <c r="BV6" t="e">
        <f>IFERROR(IF(OR(ISNA($A6),$AC6&lt;100),NA(),IF(FLOOR((2^(($BR6+8*LOG(10)/LOG(2))/4)),2)&gt; _xlfn.AGGREGATE(4,6,$BZ$3:$DF$2000)+2000,NA(),FLOOR((2^(($BR6+8*LOG(10)/LOG(2))/4)),2))), NA())</f>
        <v>#N/A</v>
      </c>
      <c r="BW6" t="e">
        <f>IFERROR(IF(OR(ISNA($A6),$AC6&lt;100),NA(),IF(FLOOR((2^(($BR6+10*LOG(10)/LOG(2))/5)),2)&gt; _xlfn.AGGREGATE(4,6,$BZ$3:$DF$2000)+2000,NA(),FLOOR((2^(($BR6+10*LOG(10)/LOG(2))/5)),2))),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_xlfn.AGGREGATE(4,6,$BZ$3:$DF$2000)+2000,NA(),FLOOR((2^(($BR6+2*_xlfn.XLOOKUP(_xlfn.AGGREGATE(4,6,$BR$3:$BR1957),$BR$3:$BR$2000,$CA$3:$CA$2000,1,1)*LOG(10)/LOG(2))/_xlfn.XLOOKUP(_xlfn.AGGREGATE(4,6,$BR$3:$BR1957),$BR$3:$BR$2000,$CA$3:$CA$2000,1,1))),2))),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3"/>
        <v>#N/A</v>
      </c>
      <c r="CA6" t="e">
        <f t="shared" si="0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>
        <f t="shared" si="34"/>
        <v>#N/A</v>
      </c>
      <c r="CD6" t="e" cm="1">
        <f t="array" ref="CD6">IFERROR(IF(OR(ISNA($A6),$AC6&lt;100,INDEX(International!C$3:C$2000,_xlfn.XMATCH(100,International!C$3:C$2000,1,1)+$BR6)=""),NA(),INDEX(International!C$3:C$2000,_xlfn.XMATCH(100,International!C$3:C$2000,1,1)+$BR6)), NA())</f>
        <v>#N/A</v>
      </c>
      <c r="CE6" t="e">
        <f t="shared" si="1"/>
        <v>#N/A</v>
      </c>
      <c r="CF6" t="e">
        <f>IF(OR(ISNA($A6),$AC6&lt;100),NA(),IF($BR6=0,0,FLOOR((CD6-_xlfn.XLOOKUP(_xlfn.AGGREGATE(5,6,$BR$3:$BR1957),$BR$3:$BR$2000,CD$3:CD$2000,1,1))/_xlfn.XLOOKUP($BR6,$BR$3:$BR$2000,$BR$3:$BR$2000,1,1), 1)))</f>
        <v>#N/A</v>
      </c>
      <c r="CG6" t="e">
        <f t="shared" si="35"/>
        <v>#N/A</v>
      </c>
      <c r="CH6" t="e" cm="1">
        <f t="array" ref="CH6">IFERROR(IF(OR(ISNA($A6),$AC6&lt;100,INDEX(International!F$3:F$2000,_xlfn.XMATCH(100,International!F$3:F$2000,1,1)+$BR6)=""),NA(),INDEX(International!F$3:F$2000,_xlfn.XMATCH(100,International!F$3:F$2000,1,1)+$BR6)), NA())</f>
        <v>#N/A</v>
      </c>
      <c r="CI6" t="e">
        <f t="shared" si="2"/>
        <v>#N/A</v>
      </c>
      <c r="CJ6" t="e">
        <f>IF(OR(ISNA($A6),$AC6&lt;100),NA(),IF($BR6=0,0,FLOOR((CH6-_xlfn.XLOOKUP(_xlfn.AGGREGATE(5,6,$BR$3:$BR1957),$BR$3:$BR$2000,CH$3:CH$2000,1,1))/_xlfn.XLOOKUP($BR6,$BR$3:$BR$2000,$BR$3:$BR$2000,1,1), 1)))</f>
        <v>#N/A</v>
      </c>
      <c r="CK6" t="e">
        <f t="shared" si="36"/>
        <v>#N/A</v>
      </c>
      <c r="CL6" t="e" cm="1">
        <f t="array" ref="CL6">IFERROR(IF(OR(ISNA($A6),$AC6&lt;100,INDEX(International!I$3:I$2000,_xlfn.XMATCH(100,International!I$3:I$2000,1,1)+$BR6)=""),NA(),INDEX(International!I$3:I$2000,_xlfn.XMATCH(100,International!I$3:I$2000,1,1)+$BR6)), NA())</f>
        <v>#N/A</v>
      </c>
      <c r="CM6" t="e">
        <f t="shared" si="3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>
        <f t="shared" si="37"/>
        <v>#N/A</v>
      </c>
      <c r="CP6" t="e" cm="1">
        <f t="array" ref="CP6">IFERROR(IF(OR(ISNA($A6),$AC6&lt;100,INDEX(International!L$3:L$2000,_xlfn.XMATCH(100,International!L$3:L$2000,1,1)+$BR6)=""),NA(),INDEX(International!L$3:L$2000,_xlfn.XMATCH(100,International!L$3:L$2000,1,1)+$BR6)), NA())</f>
        <v>#N/A</v>
      </c>
      <c r="CQ6" t="e">
        <f t="shared" si="4"/>
        <v>#N/A</v>
      </c>
      <c r="CR6" t="e">
        <f>IF(OR(ISNA($A6),$AC6&lt;100),NA(),IF($BR6=0,0,FLOOR((CP6-_xlfn.XLOOKUP(_xlfn.AGGREGATE(5,6,$BR$3:$BR1957),$BR$3:$BR$2000,CP$3:CP$2000,1,1))/_xlfn.XLOOKUP($BR6,$BR$3:$BR$2000,$BR$3:$BR$2000,1,1), 1)))</f>
        <v>#N/A</v>
      </c>
      <c r="CS6" t="e">
        <f t="shared" si="38"/>
        <v>#N/A</v>
      </c>
      <c r="CT6" t="e" cm="1">
        <f t="array" ref="CT6">IFERROR(IF(OR(ISNA($A6),$AC6&lt;100,INDEX(International!O$3:O$2000,_xlfn.XMATCH(100,International!O$3:O$2000,1,1)+$BR6)=""),NA(),INDEX(International!O$3:O$2000,_xlfn.XMATCH(100,International!O$3:O$2000,1,1)+$BR6)), NA())</f>
        <v>#N/A</v>
      </c>
      <c r="CU6" t="e">
        <f>IF(OR(ISNA($A6),$AC6&lt;100),NA(),IF(CT6=100,0,($BR6*LOG(2)/LOG(CT6/100))))</f>
        <v>#N/A</v>
      </c>
      <c r="CV6" t="e">
        <f>IF(OR(ISNA($A6),$AC6&lt;100),NA(),IF($BR6=0,0,FLOOR((CT6-_xlfn.XLOOKUP(_xlfn.AGGREGATE(5,6,$BR$3:$BR1957),$BR$3:$BR$2000,CT$3:CT$2000,1,1))/_xlfn.XLOOKUP($BR6,$BR$3:$BR$2000,$BR$3:$BR$2000,1,1), 1)))</f>
        <v>#N/A</v>
      </c>
      <c r="CW6" t="e">
        <f t="shared" si="39"/>
        <v>#N/A</v>
      </c>
      <c r="CX6" t="e" cm="1">
        <f t="array" ref="CX6">IFERROR(IF(OR(ISNA($A6),$AC6&lt;100,INDEX(International!R$3:R$2000,_xlfn.XMATCH(100,International!R$3:R$2000,1,1)+$BR6)=""),NA(),INDEX(International!R$3:R$2000,_xlfn.XMATCH(100,International!R$3:R$2000,1,1)+$BR6)), NA())</f>
        <v>#N/A</v>
      </c>
      <c r="CY6" t="e">
        <f t="shared" si="5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 t="e">
        <f t="shared" si="40"/>
        <v>#N/A</v>
      </c>
      <c r="DB6" t="e" cm="1">
        <f t="array" ref="DB6">IFERROR(IF(OR(ISNA($A6),$AC6&lt;100,INDEX(International!U$3:U$2000,_xlfn.XMATCH(100,International!U$3:U$2000,1,1)+$BR6)=""),NA(),INDEX(International!U$3:U$2000,_xlfn.XMATCH(100,International!U$3:U$2000,1,1)+$BR6)), NA())</f>
        <v>#N/A</v>
      </c>
      <c r="DC6" t="e">
        <f t="shared" si="6"/>
        <v>#N/A</v>
      </c>
      <c r="DD6" t="e">
        <f>IF(OR(ISNA($A6),$AC6&lt;100),NA(),IF($BR6=0,0,FLOOR((DB6-_xlfn.XLOOKUP(_xlfn.AGGREGATE(5,6,$BR$3:$BR1957),$BR$3:$BR$2000,DB$3:DB$2000,1,1))/_xlfn.XLOOKUP($BR6,$BR$3:$BR$2000,$BR$3:$BR$2000,1,1), 1)))</f>
        <v>#N/A</v>
      </c>
      <c r="DE6" t="e">
        <f t="shared" si="41"/>
        <v>#N/A</v>
      </c>
      <c r="DF6" t="e" cm="1">
        <f t="array" ref="DF6">IFERROR(IF(OR(ISNA($A6),$AC6&lt;100,INDEX(International!X$3:X$2000,_xlfn.XMATCH(100,International!X$3:X$2000,1,1)+$BR6)=""),NA(),INDEX(International!X$3:X$2000,_xlfn.XMATCH(100,International!X$3:X$2000,1,1)+$BR6)), NA())</f>
        <v>#N/A</v>
      </c>
      <c r="DG6" t="e">
        <f t="shared" si="7"/>
        <v>#N/A</v>
      </c>
      <c r="DH6" t="e">
        <f>IF(OR(ISNA($A6),$AC6&lt;100),NA(),IF($BR6=0,0,FLOOR((DF6-_xlfn.XLOOKUP(_xlfn.AGGREGATE(5,6,$BR$3:$BR1957),$BR$3:$BR$2000,DF$3:DF$2000,1,1))/_xlfn.XLOOKUP($BR6,$BR$3:$BR$2000,$BR$3:$BR$2000,1,1), 1)))</f>
        <v>#N/A</v>
      </c>
      <c r="DI6" t="e">
        <f t="shared" si="42"/>
        <v>#N/A</v>
      </c>
      <c r="DJ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+1,DJ5+1,NA())))</f>
        <v>3</v>
      </c>
      <c r="DK6" t="e" cm="1">
        <f t="array" ref="DK6">IFERROR(IF(ISNA($A6),NA(),INDEX(B$3:B$2000,_xlfn.XMATCH(Configuration!$B$12,B$3:B$2000,1,1)+$DJ6)-0), NA())</f>
        <v>#N/A</v>
      </c>
      <c r="DL6" cm="1">
        <f t="array" ref="DL6">IFERROR(IF(ISNA($A6),NA(),INDEX(E$3:E$2000,_xlfn.XMATCH(Configuration!$B$12,E$3:E$2000,1,1)+$DJ6)-0), NA())</f>
        <v>210</v>
      </c>
      <c r="DM6" t="e" cm="1">
        <f t="array" ref="DM6">IFERROR(IF(ISNA($A6),NA(),INDEX(H$3:H$2000,_xlfn.XMATCH(Configuration!$B$12,H$3:H$2000,1,1)+$DJ6)-0), NA())</f>
        <v>#N/A</v>
      </c>
      <c r="DN6" cm="1">
        <f t="array" ref="DN6">IFERROR(IF(ISNA($A6),NA(),INDEX(K$3:K$2000,_xlfn.XMATCH(Configuration!$B$12,K$3:K$2000,1,1)+$DJ6)-0), NA())</f>
        <v>197</v>
      </c>
      <c r="DO6" cm="1">
        <f t="array" ref="DO6">IFERROR(IF(ISNA($A6),NA(),INDEX(N$3:N$2000,_xlfn.XMATCH(Configuration!$B$12,N$3:N$2000,1,1)+$DJ6)-0), NA())</f>
        <v>259</v>
      </c>
      <c r="DP6" t="e" cm="1">
        <f t="array" ref="DP6">IFERROR(IF(ISNA($A6),NA(),INDEX(Q$3:Q$2000,_xlfn.XMATCH(Configuration!$B$12,Q$3:Q$2000,1,1)+$DJ6)-0), NA())</f>
        <v>#N/A</v>
      </c>
      <c r="DQ6" cm="1">
        <f t="array" ref="DQ6">IFERROR(IF(ISNA($A6),NA(),INDEX(T$3:T$2000,_xlfn.XMATCH(Configuration!$B$12,T$3:T$2000,1,1)+$DJ6)-0), NA())</f>
        <v>205</v>
      </c>
      <c r="DR6" cm="1">
        <f t="array" ref="DR6">IFERROR(IF(ISNA($A6),NA(),INDEX(W$3:W$2000,_xlfn.XMATCH(Configuration!$B$12,W$3:W$2000,1,1)+$DJ6)-0), NA())</f>
        <v>229</v>
      </c>
    </row>
    <row r="7" spans="1:122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8"/>
        <v>5</v>
      </c>
      <c r="AD7">
        <f t="shared" si="9"/>
        <v>0</v>
      </c>
      <c r="AE7">
        <f t="shared" si="10"/>
        <v>0</v>
      </c>
      <c r="AF7" s="5">
        <f t="shared" si="11"/>
        <v>0</v>
      </c>
      <c r="AG7">
        <f t="shared" si="12"/>
        <v>5</v>
      </c>
      <c r="AH7">
        <f t="shared" si="13"/>
        <v>1</v>
      </c>
      <c r="AI7">
        <f t="shared" si="14"/>
        <v>0</v>
      </c>
      <c r="AJ7">
        <f t="shared" si="15"/>
        <v>0</v>
      </c>
      <c r="AK7">
        <f t="shared" si="16"/>
        <v>1</v>
      </c>
      <c r="AL7" s="2" t="str">
        <f t="shared" si="17"/>
        <v/>
      </c>
      <c r="AM7" s="2" t="str">
        <f t="shared" si="18"/>
        <v/>
      </c>
      <c r="AN7" s="2">
        <f t="shared" si="19"/>
        <v>0</v>
      </c>
      <c r="AO7" s="2">
        <f t="shared" si="20"/>
        <v>0.8</v>
      </c>
      <c r="AP7" s="2">
        <f t="shared" si="21"/>
        <v>0</v>
      </c>
      <c r="AQ7" s="2">
        <f t="shared" si="22"/>
        <v>0</v>
      </c>
      <c r="AR7" s="2">
        <f t="shared" si="23"/>
        <v>0</v>
      </c>
      <c r="AS7" s="2">
        <f t="shared" si="24"/>
        <v>0</v>
      </c>
      <c r="AT7" s="2">
        <f t="shared" si="25"/>
        <v>0</v>
      </c>
      <c r="AU7" s="2">
        <f t="shared" si="26"/>
        <v>0.2</v>
      </c>
      <c r="AV7" s="3">
        <f t="shared" ca="1" si="27"/>
        <v>1</v>
      </c>
      <c r="AW7" s="2">
        <f t="shared" si="28"/>
        <v>0</v>
      </c>
      <c r="AX7" s="2">
        <f t="shared" si="29"/>
        <v>-1</v>
      </c>
      <c r="AY7">
        <f t="shared" si="30"/>
        <v>3</v>
      </c>
      <c r="AZ7">
        <f t="shared" si="31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2"/>
        <v>#N/A</v>
      </c>
      <c r="BS7" t="e">
        <f>IFERROR(IF(OR(ISNA($A7),$AC7&lt;100),NA(),IF(FLOOR(2^($BR7+(LOG(100)/LOG(2))),2)-100&gt; _xlfn.AGGREGATE(4,6,$BZ$3:$DF$2000)+2000,NA(),FLOOR(2^($BR7+(LOG(100)/LOG(2))),2))), NA())</f>
        <v>#N/A</v>
      </c>
      <c r="BT7" t="e">
        <f>IFERROR(IF(OR(ISNA($A7),$AC7&lt;100),NA(),IF(FLOOR((2^(($BR7+4*LOG(10)/LOG(2))/2)),2)&gt; _xlfn.AGGREGATE(4,6,$BZ$3:$DF$2000)+2000,NA(),FLOOR((2^(($BR7+4*LOG(10)/LOG(2))/2)),2))), NA())</f>
        <v>#N/A</v>
      </c>
      <c r="BU7" t="e">
        <f>IFERROR(IF(OR(ISNA($A7),$AC7&lt;100),NA(),IF(FLOOR((2^(($BR7+6*LOG(10)/LOG(2))/3)),2)&gt; _xlfn.AGGREGATE(4,6,$BZ$3:$DF$2000)+2000,NA(),FLOOR((2^(($BR7+6*LOG(10)/LOG(2))/3)),2))), NA())</f>
        <v>#N/A</v>
      </c>
      <c r="BV7" t="e">
        <f>IFERROR(IF(OR(ISNA($A7),$AC7&lt;100),NA(),IF(FLOOR((2^(($BR7+8*LOG(10)/LOG(2))/4)),2)&gt; _xlfn.AGGREGATE(4,6,$BZ$3:$DF$2000)+2000,NA(),FLOOR((2^(($BR7+8*LOG(10)/LOG(2))/4)),2))), NA())</f>
        <v>#N/A</v>
      </c>
      <c r="BW7" t="e">
        <f>IFERROR(IF(OR(ISNA($A7),$AC7&lt;100),NA(),IF(FLOOR((2^(($BR7+10*LOG(10)/LOG(2))/5)),2)&gt; _xlfn.AGGREGATE(4,6,$BZ$3:$DF$2000)+2000,NA(),FLOOR((2^(($BR7+10*LOG(10)/LOG(2))/5)),2))),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_xlfn.AGGREGATE(4,6,$BZ$3:$DF$2000)+2000,NA(),FLOOR((2^(($BR7+2*_xlfn.XLOOKUP(_xlfn.AGGREGATE(4,6,$BR$3:$BR1958),$BR$3:$BR$2000,$CA$3:$CA$2000,1,1)*LOG(10)/LOG(2))/_xlfn.XLOOKUP(_xlfn.AGGREGATE(4,6,$BR$3:$BR1958),$BR$3:$BR$2000,$CA$3:$CA$2000,1,1))),2))),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3"/>
        <v>#N/A</v>
      </c>
      <c r="CA7" t="e">
        <f t="shared" si="0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>
        <f t="shared" si="34"/>
        <v>#N/A</v>
      </c>
      <c r="CD7" t="e" cm="1">
        <f t="array" ref="CD7">IFERROR(IF(OR(ISNA($A7),$AC7&lt;100,INDEX(International!C$3:C$2000,_xlfn.XMATCH(100,International!C$3:C$2000,1,1)+$BR7)=""),NA(),INDEX(International!C$3:C$2000,_xlfn.XMATCH(100,International!C$3:C$2000,1,1)+$BR7)), NA())</f>
        <v>#N/A</v>
      </c>
      <c r="CE7" t="e">
        <f t="shared" si="1"/>
        <v>#N/A</v>
      </c>
      <c r="CF7" t="e">
        <f>IF(OR(ISNA($A7),$AC7&lt;100),NA(),IF($BR7=0,0,FLOOR((CD7-_xlfn.XLOOKUP(_xlfn.AGGREGATE(5,6,$BR$3:$BR1958),$BR$3:$BR$2000,CD$3:CD$2000,1,1))/_xlfn.XLOOKUP($BR7,$BR$3:$BR$2000,$BR$3:$BR$2000,1,1), 1)))</f>
        <v>#N/A</v>
      </c>
      <c r="CG7" t="e">
        <f t="shared" si="35"/>
        <v>#N/A</v>
      </c>
      <c r="CH7" t="e" cm="1">
        <f t="array" ref="CH7">IFERROR(IF(OR(ISNA($A7),$AC7&lt;100,INDEX(International!F$3:F$2000,_xlfn.XMATCH(100,International!F$3:F$2000,1,1)+$BR7)=""),NA(),INDEX(International!F$3:F$2000,_xlfn.XMATCH(100,International!F$3:F$2000,1,1)+$BR7)), NA())</f>
        <v>#N/A</v>
      </c>
      <c r="CI7" t="e">
        <f t="shared" si="2"/>
        <v>#N/A</v>
      </c>
      <c r="CJ7" t="e">
        <f>IF(OR(ISNA($A7),$AC7&lt;100),NA(),IF($BR7=0,0,FLOOR((CH7-_xlfn.XLOOKUP(_xlfn.AGGREGATE(5,6,$BR$3:$BR1958),$BR$3:$BR$2000,CH$3:CH$2000,1,1))/_xlfn.XLOOKUP($BR7,$BR$3:$BR$2000,$BR$3:$BR$2000,1,1), 1)))</f>
        <v>#N/A</v>
      </c>
      <c r="CK7" t="e">
        <f t="shared" si="36"/>
        <v>#N/A</v>
      </c>
      <c r="CL7" t="e" cm="1">
        <f t="array" ref="CL7">IFERROR(IF(OR(ISNA($A7),$AC7&lt;100,INDEX(International!I$3:I$2000,_xlfn.XMATCH(100,International!I$3:I$2000,1,1)+$BR7)=""),NA(),INDEX(International!I$3:I$2000,_xlfn.XMATCH(100,International!I$3:I$2000,1,1)+$BR7)), NA())</f>
        <v>#N/A</v>
      </c>
      <c r="CM7" t="e">
        <f t="shared" si="3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>
        <f t="shared" si="37"/>
        <v>#N/A</v>
      </c>
      <c r="CP7" t="e" cm="1">
        <f t="array" ref="CP7">IFERROR(IF(OR(ISNA($A7),$AC7&lt;100,INDEX(International!L$3:L$2000,_xlfn.XMATCH(100,International!L$3:L$2000,1,1)+$BR7)=""),NA(),INDEX(International!L$3:L$2000,_xlfn.XMATCH(100,International!L$3:L$2000,1,1)+$BR7)), NA())</f>
        <v>#N/A</v>
      </c>
      <c r="CQ7" t="e">
        <f t="shared" si="4"/>
        <v>#N/A</v>
      </c>
      <c r="CR7" t="e">
        <f>IF(OR(ISNA($A7),$AC7&lt;100),NA(),IF($BR7=0,0,FLOOR((CP7-_xlfn.XLOOKUP(_xlfn.AGGREGATE(5,6,$BR$3:$BR1958),$BR$3:$BR$2000,CP$3:CP$2000,1,1))/_xlfn.XLOOKUP($BR7,$BR$3:$BR$2000,$BR$3:$BR$2000,1,1), 1)))</f>
        <v>#N/A</v>
      </c>
      <c r="CS7" t="e">
        <f t="shared" si="38"/>
        <v>#N/A</v>
      </c>
      <c r="CT7" t="e" cm="1">
        <f t="array" ref="CT7">IFERROR(IF(OR(ISNA($A7),$AC7&lt;100,INDEX(International!O$3:O$2000,_xlfn.XMATCH(100,International!O$3:O$2000,1,1)+$BR7)=""),NA(),INDEX(International!O$3:O$2000,_xlfn.XMATCH(100,International!O$3:O$2000,1,1)+$BR7)), NA())</f>
        <v>#N/A</v>
      </c>
      <c r="CU7" t="e">
        <f>IF(OR(ISNA($A7),$AC7&lt;100),NA(),IF(CT7=100,0,($BR7*LOG(2)/LOG(CT7/100))))</f>
        <v>#N/A</v>
      </c>
      <c r="CV7" t="e">
        <f>IF(OR(ISNA($A7),$AC7&lt;100),NA(),IF($BR7=0,0,FLOOR((CT7-_xlfn.XLOOKUP(_xlfn.AGGREGATE(5,6,$BR$3:$BR1958),$BR$3:$BR$2000,CT$3:CT$2000,1,1))/_xlfn.XLOOKUP($BR7,$BR$3:$BR$2000,$BR$3:$BR$2000,1,1), 1)))</f>
        <v>#N/A</v>
      </c>
      <c r="CW7" t="e">
        <f t="shared" si="39"/>
        <v>#N/A</v>
      </c>
      <c r="CX7" t="e" cm="1">
        <f t="array" ref="CX7">IFERROR(IF(OR(ISNA($A7),$AC7&lt;100,INDEX(International!R$3:R$2000,_xlfn.XMATCH(100,International!R$3:R$2000,1,1)+$BR7)=""),NA(),INDEX(International!R$3:R$2000,_xlfn.XMATCH(100,International!R$3:R$2000,1,1)+$BR7)), NA())</f>
        <v>#N/A</v>
      </c>
      <c r="CY7" t="e">
        <f t="shared" si="5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 t="e">
        <f t="shared" si="40"/>
        <v>#N/A</v>
      </c>
      <c r="DB7" t="e" cm="1">
        <f t="array" ref="DB7">IFERROR(IF(OR(ISNA($A7),$AC7&lt;100,INDEX(International!U$3:U$2000,_xlfn.XMATCH(100,International!U$3:U$2000,1,1)+$BR7)=""),NA(),INDEX(International!U$3:U$2000,_xlfn.XMATCH(100,International!U$3:U$2000,1,1)+$BR7)), NA())</f>
        <v>#N/A</v>
      </c>
      <c r="DC7" t="e">
        <f t="shared" si="6"/>
        <v>#N/A</v>
      </c>
      <c r="DD7" t="e">
        <f>IF(OR(ISNA($A7),$AC7&lt;100),NA(),IF($BR7=0,0,FLOOR((DB7-_xlfn.XLOOKUP(_xlfn.AGGREGATE(5,6,$BR$3:$BR1958),$BR$3:$BR$2000,DB$3:DB$2000,1,1))/_xlfn.XLOOKUP($BR7,$BR$3:$BR$2000,$BR$3:$BR$2000,1,1), 1)))</f>
        <v>#N/A</v>
      </c>
      <c r="DE7" t="e">
        <f t="shared" si="41"/>
        <v>#N/A</v>
      </c>
      <c r="DF7" t="e" cm="1">
        <f t="array" ref="DF7">IFERROR(IF(OR(ISNA($A7),$AC7&lt;100,INDEX(International!X$3:X$2000,_xlfn.XMATCH(100,International!X$3:X$2000,1,1)+$BR7)=""),NA(),INDEX(International!X$3:X$2000,_xlfn.XMATCH(100,International!X$3:X$2000,1,1)+$BR7)), NA())</f>
        <v>#N/A</v>
      </c>
      <c r="DG7" t="e">
        <f t="shared" si="7"/>
        <v>#N/A</v>
      </c>
      <c r="DH7" t="e">
        <f>IF(OR(ISNA($A7),$AC7&lt;100),NA(),IF($BR7=0,0,FLOOR((DF7-_xlfn.XLOOKUP(_xlfn.AGGREGATE(5,6,$BR$3:$BR1958),$BR$3:$BR$2000,DF$3:DF$2000,1,1))/_xlfn.XLOOKUP($BR7,$BR$3:$BR$2000,$BR$3:$BR$2000,1,1), 1)))</f>
        <v>#N/A</v>
      </c>
      <c r="DI7" t="e">
        <f t="shared" si="42"/>
        <v>#N/A</v>
      </c>
      <c r="DJ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+1,DJ6+1,NA())))</f>
        <v>4</v>
      </c>
      <c r="DK7" t="e" cm="1">
        <f t="array" ref="DK7">IFERROR(IF(ISNA($A7),NA(),INDEX(B$3:B$2000,_xlfn.XMATCH(Configuration!$B$12,B$3:B$2000,1,1)+$DJ7)-0), NA())</f>
        <v>#N/A</v>
      </c>
      <c r="DL7" cm="1">
        <f t="array" ref="DL7">IFERROR(IF(ISNA($A7),NA(),INDEX(E$3:E$2000,_xlfn.XMATCH(Configuration!$B$12,E$3:E$2000,1,1)+$DJ7)-0), NA())</f>
        <v>267</v>
      </c>
      <c r="DM7" t="e" cm="1">
        <f t="array" ref="DM7">IFERROR(IF(ISNA($A7),NA(),INDEX(H$3:H$2000,_xlfn.XMATCH(Configuration!$B$12,H$3:H$2000,1,1)+$DJ7)-0), NA())</f>
        <v>#N/A</v>
      </c>
      <c r="DN7" cm="1">
        <f t="array" ref="DN7">IFERROR(IF(ISNA($A7),NA(),INDEX(K$3:K$2000,_xlfn.XMATCH(Configuration!$B$12,K$3:K$2000,1,1)+$DJ7)-0), NA())</f>
        <v>235</v>
      </c>
      <c r="DO7" cm="1">
        <f t="array" ref="DO7">IFERROR(IF(ISNA($A7),NA(),INDEX(N$3:N$2000,_xlfn.XMATCH(Configuration!$B$12,N$3:N$2000,1,1)+$DJ7)-0), NA())</f>
        <v>319</v>
      </c>
      <c r="DP7" t="e" cm="1">
        <f t="array" ref="DP7">IFERROR(IF(ISNA($A7),NA(),INDEX(Q$3:Q$2000,_xlfn.XMATCH(Configuration!$B$12,Q$3:Q$2000,1,1)+$DJ7)-0), NA())</f>
        <v>#N/A</v>
      </c>
      <c r="DQ7" cm="1">
        <f t="array" ref="DQ7">IFERROR(IF(ISNA($A7),NA(),INDEX(T$3:T$2000,_xlfn.XMATCH(Configuration!$B$12,T$3:T$2000,1,1)+$DJ7)-0), NA())</f>
        <v>231</v>
      </c>
      <c r="DR7" cm="1">
        <f t="array" ref="DR7">IFERROR(IF(ISNA($A7),NA(),INDEX(W$3:W$2000,_xlfn.XMATCH(Configuration!$B$12,W$3:W$2000,1,1)+$DJ7)-0), NA())</f>
        <v>296</v>
      </c>
    </row>
    <row r="8" spans="1:122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8"/>
        <v>7</v>
      </c>
      <c r="AD8">
        <f t="shared" si="9"/>
        <v>0</v>
      </c>
      <c r="AE8">
        <f t="shared" si="10"/>
        <v>0</v>
      </c>
      <c r="AF8" s="5">
        <f t="shared" si="11"/>
        <v>0</v>
      </c>
      <c r="AG8">
        <f t="shared" si="12"/>
        <v>7</v>
      </c>
      <c r="AH8">
        <f t="shared" si="13"/>
        <v>3</v>
      </c>
      <c r="AI8">
        <f t="shared" si="14"/>
        <v>0</v>
      </c>
      <c r="AJ8">
        <f t="shared" si="15"/>
        <v>0</v>
      </c>
      <c r="AK8">
        <f t="shared" si="16"/>
        <v>3</v>
      </c>
      <c r="AL8" s="2" t="str">
        <f t="shared" si="17"/>
        <v/>
      </c>
      <c r="AM8" s="2" t="str">
        <f t="shared" si="18"/>
        <v/>
      </c>
      <c r="AN8" s="2">
        <f t="shared" si="19"/>
        <v>0</v>
      </c>
      <c r="AO8" s="2">
        <f t="shared" si="20"/>
        <v>0.5714285714285714</v>
      </c>
      <c r="AP8" s="2">
        <f t="shared" si="21"/>
        <v>0</v>
      </c>
      <c r="AQ8" s="2">
        <f t="shared" si="22"/>
        <v>0</v>
      </c>
      <c r="AR8" s="2">
        <f t="shared" si="23"/>
        <v>0.14285714285714285</v>
      </c>
      <c r="AS8" s="2">
        <f t="shared" si="24"/>
        <v>0</v>
      </c>
      <c r="AT8" s="2">
        <f t="shared" si="25"/>
        <v>0</v>
      </c>
      <c r="AU8" s="2">
        <f t="shared" si="26"/>
        <v>0.2857142857142857</v>
      </c>
      <c r="AV8" s="3">
        <f t="shared" ca="1" si="27"/>
        <v>1.1666666666666667</v>
      </c>
      <c r="AW8" s="2">
        <f t="shared" si="28"/>
        <v>0.4</v>
      </c>
      <c r="AX8" s="2">
        <f t="shared" si="29"/>
        <v>0</v>
      </c>
      <c r="AY8">
        <f t="shared" si="30"/>
        <v>7</v>
      </c>
      <c r="AZ8">
        <f t="shared" si="31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2"/>
        <v>#N/A</v>
      </c>
      <c r="BS8" t="e">
        <f>IFERROR(IF(OR(ISNA($A8),$AC8&lt;100),NA(),IF(FLOOR(2^($BR8+(LOG(100)/LOG(2))),2)-100&gt; _xlfn.AGGREGATE(4,6,$BZ$3:$DF$2000)+2000,NA(),FLOOR(2^($BR8+(LOG(100)/LOG(2))),2))), NA())</f>
        <v>#N/A</v>
      </c>
      <c r="BT8" t="e">
        <f>IFERROR(IF(OR(ISNA($A8),$AC8&lt;100),NA(),IF(FLOOR((2^(($BR8+4*LOG(10)/LOG(2))/2)),2)&gt; _xlfn.AGGREGATE(4,6,$BZ$3:$DF$2000)+2000,NA(),FLOOR((2^(($BR8+4*LOG(10)/LOG(2))/2)),2))), NA())</f>
        <v>#N/A</v>
      </c>
      <c r="BU8" t="e">
        <f>IFERROR(IF(OR(ISNA($A8),$AC8&lt;100),NA(),IF(FLOOR((2^(($BR8+6*LOG(10)/LOG(2))/3)),2)&gt; _xlfn.AGGREGATE(4,6,$BZ$3:$DF$2000)+2000,NA(),FLOOR((2^(($BR8+6*LOG(10)/LOG(2))/3)),2))), NA())</f>
        <v>#N/A</v>
      </c>
      <c r="BV8" t="e">
        <f>IFERROR(IF(OR(ISNA($A8),$AC8&lt;100),NA(),IF(FLOOR((2^(($BR8+8*LOG(10)/LOG(2))/4)),2)&gt; _xlfn.AGGREGATE(4,6,$BZ$3:$DF$2000)+2000,NA(),FLOOR((2^(($BR8+8*LOG(10)/LOG(2))/4)),2))), NA())</f>
        <v>#N/A</v>
      </c>
      <c r="BW8" t="e">
        <f>IFERROR(IF(OR(ISNA($A8),$AC8&lt;100),NA(),IF(FLOOR((2^(($BR8+10*LOG(10)/LOG(2))/5)),2)&gt; _xlfn.AGGREGATE(4,6,$BZ$3:$DF$2000)+2000,NA(),FLOOR((2^(($BR8+10*LOG(10)/LOG(2))/5)),2))),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_xlfn.AGGREGATE(4,6,$BZ$3:$DF$2000)+2000,NA(),FLOOR((2^(($BR8+2*_xlfn.XLOOKUP(_xlfn.AGGREGATE(4,6,$BR$3:$BR1959),$BR$3:$BR$2000,$CA$3:$CA$2000,1,1)*LOG(10)/LOG(2))/_xlfn.XLOOKUP(_xlfn.AGGREGATE(4,6,$BR$3:$BR1959),$BR$3:$BR$2000,$CA$3:$CA$2000,1,1))),2))),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3"/>
        <v>#N/A</v>
      </c>
      <c r="CA8" t="e">
        <f t="shared" si="0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>
        <f t="shared" si="34"/>
        <v>#N/A</v>
      </c>
      <c r="CD8" t="e" cm="1">
        <f t="array" ref="CD8">IFERROR(IF(OR(ISNA($A8),$AC8&lt;100,INDEX(International!C$3:C$2000,_xlfn.XMATCH(100,International!C$3:C$2000,1,1)+$BR8)=""),NA(),INDEX(International!C$3:C$2000,_xlfn.XMATCH(100,International!C$3:C$2000,1,1)+$BR8)), NA())</f>
        <v>#N/A</v>
      </c>
      <c r="CE8" t="e">
        <f t="shared" si="1"/>
        <v>#N/A</v>
      </c>
      <c r="CF8" t="e">
        <f>IF(OR(ISNA($A8),$AC8&lt;100),NA(),IF($BR8=0,0,FLOOR((CD8-_xlfn.XLOOKUP(_xlfn.AGGREGATE(5,6,$BR$3:$BR1959),$BR$3:$BR$2000,CD$3:CD$2000,1,1))/_xlfn.XLOOKUP($BR8,$BR$3:$BR$2000,$BR$3:$BR$2000,1,1), 1)))</f>
        <v>#N/A</v>
      </c>
      <c r="CG8" t="e">
        <f t="shared" si="35"/>
        <v>#N/A</v>
      </c>
      <c r="CH8" t="e" cm="1">
        <f t="array" ref="CH8">IFERROR(IF(OR(ISNA($A8),$AC8&lt;100,INDEX(International!F$3:F$2000,_xlfn.XMATCH(100,International!F$3:F$2000,1,1)+$BR8)=""),NA(),INDEX(International!F$3:F$2000,_xlfn.XMATCH(100,International!F$3:F$2000,1,1)+$BR8)), NA())</f>
        <v>#N/A</v>
      </c>
      <c r="CI8" t="e">
        <f t="shared" si="2"/>
        <v>#N/A</v>
      </c>
      <c r="CJ8" t="e">
        <f>IF(OR(ISNA($A8),$AC8&lt;100),NA(),IF($BR8=0,0,FLOOR((CH8-_xlfn.XLOOKUP(_xlfn.AGGREGATE(5,6,$BR$3:$BR1959),$BR$3:$BR$2000,CH$3:CH$2000,1,1))/_xlfn.XLOOKUP($BR8,$BR$3:$BR$2000,$BR$3:$BR$2000,1,1), 1)))</f>
        <v>#N/A</v>
      </c>
      <c r="CK8" t="e">
        <f t="shared" si="36"/>
        <v>#N/A</v>
      </c>
      <c r="CL8" t="e" cm="1">
        <f t="array" ref="CL8">IFERROR(IF(OR(ISNA($A8),$AC8&lt;100,INDEX(International!I$3:I$2000,_xlfn.XMATCH(100,International!I$3:I$2000,1,1)+$BR8)=""),NA(),INDEX(International!I$3:I$2000,_xlfn.XMATCH(100,International!I$3:I$2000,1,1)+$BR8)), NA())</f>
        <v>#N/A</v>
      </c>
      <c r="CM8" t="e">
        <f t="shared" si="3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>
        <f t="shared" si="37"/>
        <v>#N/A</v>
      </c>
      <c r="CP8" t="e" cm="1">
        <f t="array" ref="CP8">IFERROR(IF(OR(ISNA($A8),$AC8&lt;100,INDEX(International!L$3:L$2000,_xlfn.XMATCH(100,International!L$3:L$2000,1,1)+$BR8)=""),NA(),INDEX(International!L$3:L$2000,_xlfn.XMATCH(100,International!L$3:L$2000,1,1)+$BR8)), NA())</f>
        <v>#N/A</v>
      </c>
      <c r="CQ8" t="e">
        <f t="shared" si="4"/>
        <v>#N/A</v>
      </c>
      <c r="CR8" t="e">
        <f>IF(OR(ISNA($A8),$AC8&lt;100),NA(),IF($BR8=0,0,FLOOR((CP8-_xlfn.XLOOKUP(_xlfn.AGGREGATE(5,6,$BR$3:$BR1959),$BR$3:$BR$2000,CP$3:CP$2000,1,1))/_xlfn.XLOOKUP($BR8,$BR$3:$BR$2000,$BR$3:$BR$2000,1,1), 1)))</f>
        <v>#N/A</v>
      </c>
      <c r="CS8" t="e">
        <f t="shared" si="38"/>
        <v>#N/A</v>
      </c>
      <c r="CT8" t="e" cm="1">
        <f t="array" ref="CT8">IFERROR(IF(OR(ISNA($A8),$AC8&lt;100,INDEX(International!O$3:O$2000,_xlfn.XMATCH(100,International!O$3:O$2000,1,1)+$BR8)=""),NA(),INDEX(International!O$3:O$2000,_xlfn.XMATCH(100,International!O$3:O$2000,1,1)+$BR8)), NA())</f>
        <v>#N/A</v>
      </c>
      <c r="CU8" t="e">
        <f>IF(OR(ISNA($A8),$AC8&lt;100),NA(),IF(CT8=100,0,($BR8*LOG(2)/LOG(CT8/100))))</f>
        <v>#N/A</v>
      </c>
      <c r="CV8" t="e">
        <f>IF(OR(ISNA($A8),$AC8&lt;100),NA(),IF($BR8=0,0,FLOOR((CT8-_xlfn.XLOOKUP(_xlfn.AGGREGATE(5,6,$BR$3:$BR1959),$BR$3:$BR$2000,CT$3:CT$2000,1,1))/_xlfn.XLOOKUP($BR8,$BR$3:$BR$2000,$BR$3:$BR$2000,1,1), 1)))</f>
        <v>#N/A</v>
      </c>
      <c r="CW8" t="e">
        <f t="shared" si="39"/>
        <v>#N/A</v>
      </c>
      <c r="CX8" t="e" cm="1">
        <f t="array" ref="CX8">IFERROR(IF(OR(ISNA($A8),$AC8&lt;100,INDEX(International!R$3:R$2000,_xlfn.XMATCH(100,International!R$3:R$2000,1,1)+$BR8)=""),NA(),INDEX(International!R$3:R$2000,_xlfn.XMATCH(100,International!R$3:R$2000,1,1)+$BR8)), NA())</f>
        <v>#N/A</v>
      </c>
      <c r="CY8" t="e">
        <f t="shared" si="5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 t="e">
        <f t="shared" si="40"/>
        <v>#N/A</v>
      </c>
      <c r="DB8" t="e" cm="1">
        <f t="array" ref="DB8">IFERROR(IF(OR(ISNA($A8),$AC8&lt;100,INDEX(International!U$3:U$2000,_xlfn.XMATCH(100,International!U$3:U$2000,1,1)+$BR8)=""),NA(),INDEX(International!U$3:U$2000,_xlfn.XMATCH(100,International!U$3:U$2000,1,1)+$BR8)), NA())</f>
        <v>#N/A</v>
      </c>
      <c r="DC8" t="e">
        <f t="shared" si="6"/>
        <v>#N/A</v>
      </c>
      <c r="DD8" t="e">
        <f>IF(OR(ISNA($A8),$AC8&lt;100),NA(),IF($BR8=0,0,FLOOR((DB8-_xlfn.XLOOKUP(_xlfn.AGGREGATE(5,6,$BR$3:$BR1959),$BR$3:$BR$2000,DB$3:DB$2000,1,1))/_xlfn.XLOOKUP($BR8,$BR$3:$BR$2000,$BR$3:$BR$2000,1,1), 1)))</f>
        <v>#N/A</v>
      </c>
      <c r="DE8" t="e">
        <f t="shared" si="41"/>
        <v>#N/A</v>
      </c>
      <c r="DF8" t="e" cm="1">
        <f t="array" ref="DF8">IFERROR(IF(OR(ISNA($A8),$AC8&lt;100,INDEX(International!X$3:X$2000,_xlfn.XMATCH(100,International!X$3:X$2000,1,1)+$BR8)=""),NA(),INDEX(International!X$3:X$2000,_xlfn.XMATCH(100,International!X$3:X$2000,1,1)+$BR8)), NA())</f>
        <v>#N/A</v>
      </c>
      <c r="DG8" t="e">
        <f t="shared" si="7"/>
        <v>#N/A</v>
      </c>
      <c r="DH8" t="e">
        <f>IF(OR(ISNA($A8),$AC8&lt;100),NA(),IF($BR8=0,0,FLOOR((DF8-_xlfn.XLOOKUP(_xlfn.AGGREGATE(5,6,$BR$3:$BR1959),$BR$3:$BR$2000,DF$3:DF$2000,1,1))/_xlfn.XLOOKUP($BR8,$BR$3:$BR$2000,$BR$3:$BR$2000,1,1), 1)))</f>
        <v>#N/A</v>
      </c>
      <c r="DI8" t="e">
        <f t="shared" si="42"/>
        <v>#N/A</v>
      </c>
      <c r="DJ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+1,DJ7+1,NA())))</f>
        <v>5</v>
      </c>
      <c r="DK8" t="e" cm="1">
        <f t="array" ref="DK8">IFERROR(IF(ISNA($A8),NA(),INDEX(B$3:B$2000,_xlfn.XMATCH(Configuration!$B$12,B$3:B$2000,1,1)+$DJ8)-0), NA())</f>
        <v>#N/A</v>
      </c>
      <c r="DL8" cm="1">
        <f t="array" ref="DL8">IFERROR(IF(ISNA($A8),NA(),INDEX(E$3:E$2000,_xlfn.XMATCH(Configuration!$B$12,E$3:E$2000,1,1)+$DJ8)-0), NA())</f>
        <v>307</v>
      </c>
      <c r="DM8" t="e" cm="1">
        <f t="array" ref="DM8">IFERROR(IF(ISNA($A8),NA(),INDEX(H$3:H$2000,_xlfn.XMATCH(Configuration!$B$12,H$3:H$2000,1,1)+$DJ8)-0), NA())</f>
        <v>#N/A</v>
      </c>
      <c r="DN8" cm="1">
        <f t="array" ref="DN8">IFERROR(IF(ISNA($A8),NA(),INDEX(K$3:K$2000,_xlfn.XMATCH(Configuration!$B$12,K$3:K$2000,1,1)+$DJ8)-0), NA())</f>
        <v>257</v>
      </c>
      <c r="DO8" cm="1">
        <f t="array" ref="DO8">IFERROR(IF(ISNA($A8),NA(),INDEX(N$3:N$2000,_xlfn.XMATCH(Configuration!$B$12,N$3:N$2000,1,1)+$DJ8)-0), NA())</f>
        <v>397</v>
      </c>
      <c r="DP8" t="e" cm="1">
        <f t="array" ref="DP8">IFERROR(IF(ISNA($A8),NA(),INDEX(Q$3:Q$2000,_xlfn.XMATCH(Configuration!$B$12,Q$3:Q$2000,1,1)+$DJ8)-0), NA())</f>
        <v>#N/A</v>
      </c>
      <c r="DQ8" cm="1">
        <f t="array" ref="DQ8">IFERROR(IF(ISNA($A8),NA(),INDEX(T$3:T$2000,_xlfn.XMATCH(Configuration!$B$12,T$3:T$2000,1,1)+$DJ8)-0), NA())</f>
        <v>255</v>
      </c>
      <c r="DR8" cm="1">
        <f t="array" ref="DR8">IFERROR(IF(ISNA($A8),NA(),INDEX(W$3:W$2000,_xlfn.XMATCH(Configuration!$B$12,W$3:W$2000,1,1)+$DJ8)-0), NA())</f>
        <v>355</v>
      </c>
    </row>
    <row r="9" spans="1:122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8"/>
        <v>9</v>
      </c>
      <c r="AD9">
        <f t="shared" si="9"/>
        <v>2</v>
      </c>
      <c r="AE9">
        <f t="shared" si="10"/>
        <v>0</v>
      </c>
      <c r="AF9" s="5">
        <f t="shared" si="11"/>
        <v>1</v>
      </c>
      <c r="AG9">
        <f t="shared" si="12"/>
        <v>7</v>
      </c>
      <c r="AH9">
        <f t="shared" si="13"/>
        <v>5</v>
      </c>
      <c r="AI9">
        <f t="shared" si="14"/>
        <v>0</v>
      </c>
      <c r="AJ9">
        <f t="shared" si="15"/>
        <v>0</v>
      </c>
      <c r="AK9">
        <f t="shared" si="16"/>
        <v>5</v>
      </c>
      <c r="AL9" s="2">
        <f t="shared" si="17"/>
        <v>0</v>
      </c>
      <c r="AM9" s="2">
        <f t="shared" si="18"/>
        <v>1</v>
      </c>
      <c r="AN9" s="2">
        <f t="shared" si="19"/>
        <v>0</v>
      </c>
      <c r="AO9" s="2">
        <f t="shared" si="20"/>
        <v>0.44444444444444442</v>
      </c>
      <c r="AP9" s="2">
        <f t="shared" si="21"/>
        <v>0</v>
      </c>
      <c r="AQ9" s="2">
        <f t="shared" si="22"/>
        <v>0</v>
      </c>
      <c r="AR9" s="2">
        <f t="shared" si="23"/>
        <v>0.22222222222222221</v>
      </c>
      <c r="AS9" s="2">
        <f t="shared" si="24"/>
        <v>0</v>
      </c>
      <c r="AT9" s="2">
        <f t="shared" si="25"/>
        <v>0</v>
      </c>
      <c r="AU9" s="2">
        <f t="shared" si="26"/>
        <v>0.33333333333333331</v>
      </c>
      <c r="AV9" s="3">
        <f t="shared" ca="1" si="27"/>
        <v>1.2857142857142858</v>
      </c>
      <c r="AW9" s="2">
        <f t="shared" si="28"/>
        <v>0.2857142857142857</v>
      </c>
      <c r="AX9" s="2">
        <f t="shared" si="29"/>
        <v>0</v>
      </c>
      <c r="AY9">
        <f t="shared" si="30"/>
        <v>22</v>
      </c>
      <c r="AZ9">
        <f t="shared" si="31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2"/>
        <v>#N/A</v>
      </c>
      <c r="BS9" t="e">
        <f>IFERROR(IF(OR(ISNA($A9),$AC9&lt;100),NA(),IF(FLOOR(2^($BR9+(LOG(100)/LOG(2))),2)-100&gt; _xlfn.AGGREGATE(4,6,$BZ$3:$DF$2000)+2000,NA(),FLOOR(2^($BR9+(LOG(100)/LOG(2))),2))), NA())</f>
        <v>#N/A</v>
      </c>
      <c r="BT9" t="e">
        <f>IFERROR(IF(OR(ISNA($A9),$AC9&lt;100),NA(),IF(FLOOR((2^(($BR9+4*LOG(10)/LOG(2))/2)),2)&gt; _xlfn.AGGREGATE(4,6,$BZ$3:$DF$2000)+2000,NA(),FLOOR((2^(($BR9+4*LOG(10)/LOG(2))/2)),2))), NA())</f>
        <v>#N/A</v>
      </c>
      <c r="BU9" t="e">
        <f>IFERROR(IF(OR(ISNA($A9),$AC9&lt;100),NA(),IF(FLOOR((2^(($BR9+6*LOG(10)/LOG(2))/3)),2)&gt; _xlfn.AGGREGATE(4,6,$BZ$3:$DF$2000)+2000,NA(),FLOOR((2^(($BR9+6*LOG(10)/LOG(2))/3)),2))), NA())</f>
        <v>#N/A</v>
      </c>
      <c r="BV9" t="e">
        <f>IFERROR(IF(OR(ISNA($A9),$AC9&lt;100),NA(),IF(FLOOR((2^(($BR9+8*LOG(10)/LOG(2))/4)),2)&gt; _xlfn.AGGREGATE(4,6,$BZ$3:$DF$2000)+2000,NA(),FLOOR((2^(($BR9+8*LOG(10)/LOG(2))/4)),2))), NA())</f>
        <v>#N/A</v>
      </c>
      <c r="BW9" t="e">
        <f>IFERROR(IF(OR(ISNA($A9),$AC9&lt;100),NA(),IF(FLOOR((2^(($BR9+10*LOG(10)/LOG(2))/5)),2)&gt; _xlfn.AGGREGATE(4,6,$BZ$3:$DF$2000)+2000,NA(),FLOOR((2^(($BR9+10*LOG(10)/LOG(2))/5)),2))),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_xlfn.AGGREGATE(4,6,$BZ$3:$DF$2000)+2000,NA(),FLOOR((2^(($BR9+2*_xlfn.XLOOKUP(_xlfn.AGGREGATE(4,6,$BR$3:$BR1960),$BR$3:$BR$2000,$CA$3:$CA$2000,1,1)*LOG(10)/LOG(2))/_xlfn.XLOOKUP(_xlfn.AGGREGATE(4,6,$BR$3:$BR1960),$BR$3:$BR$2000,$CA$3:$CA$2000,1,1))),2))),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3"/>
        <v>#N/A</v>
      </c>
      <c r="CA9" t="e">
        <f t="shared" si="0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>
        <f t="shared" si="34"/>
        <v>#N/A</v>
      </c>
      <c r="CD9" t="e" cm="1">
        <f t="array" ref="CD9">IFERROR(IF(OR(ISNA($A9),$AC9&lt;100,INDEX(International!C$3:C$2000,_xlfn.XMATCH(100,International!C$3:C$2000,1,1)+$BR9)=""),NA(),INDEX(International!C$3:C$2000,_xlfn.XMATCH(100,International!C$3:C$2000,1,1)+$BR9)), NA())</f>
        <v>#N/A</v>
      </c>
      <c r="CE9" t="e">
        <f t="shared" si="1"/>
        <v>#N/A</v>
      </c>
      <c r="CF9" t="e">
        <f>IF(OR(ISNA($A9),$AC9&lt;100),NA(),IF($BR9=0,0,FLOOR((CD9-_xlfn.XLOOKUP(_xlfn.AGGREGATE(5,6,$BR$3:$BR1960),$BR$3:$BR$2000,CD$3:CD$2000,1,1))/_xlfn.XLOOKUP($BR9,$BR$3:$BR$2000,$BR$3:$BR$2000,1,1), 1)))</f>
        <v>#N/A</v>
      </c>
      <c r="CG9" t="e">
        <f t="shared" si="35"/>
        <v>#N/A</v>
      </c>
      <c r="CH9" t="e" cm="1">
        <f t="array" ref="CH9">IFERROR(IF(OR(ISNA($A9),$AC9&lt;100,INDEX(International!F$3:F$2000,_xlfn.XMATCH(100,International!F$3:F$2000,1,1)+$BR9)=""),NA(),INDEX(International!F$3:F$2000,_xlfn.XMATCH(100,International!F$3:F$2000,1,1)+$BR9)), NA())</f>
        <v>#N/A</v>
      </c>
      <c r="CI9" t="e">
        <f t="shared" si="2"/>
        <v>#N/A</v>
      </c>
      <c r="CJ9" t="e">
        <f>IF(OR(ISNA($A9),$AC9&lt;100),NA(),IF($BR9=0,0,FLOOR((CH9-_xlfn.XLOOKUP(_xlfn.AGGREGATE(5,6,$BR$3:$BR1960),$BR$3:$BR$2000,CH$3:CH$2000,1,1))/_xlfn.XLOOKUP($BR9,$BR$3:$BR$2000,$BR$3:$BR$2000,1,1), 1)))</f>
        <v>#N/A</v>
      </c>
      <c r="CK9" t="e">
        <f t="shared" si="36"/>
        <v>#N/A</v>
      </c>
      <c r="CL9" t="e" cm="1">
        <f t="array" ref="CL9">IFERROR(IF(OR(ISNA($A9),$AC9&lt;100,INDEX(International!I$3:I$2000,_xlfn.XMATCH(100,International!I$3:I$2000,1,1)+$BR9)=""),NA(),INDEX(International!I$3:I$2000,_xlfn.XMATCH(100,International!I$3:I$2000,1,1)+$BR9)), NA())</f>
        <v>#N/A</v>
      </c>
      <c r="CM9" t="e">
        <f t="shared" si="3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>
        <f t="shared" si="37"/>
        <v>#N/A</v>
      </c>
      <c r="CP9" t="e" cm="1">
        <f t="array" ref="CP9">IFERROR(IF(OR(ISNA($A9),$AC9&lt;100,INDEX(International!L$3:L$2000,_xlfn.XMATCH(100,International!L$3:L$2000,1,1)+$BR9)=""),NA(),INDEX(International!L$3:L$2000,_xlfn.XMATCH(100,International!L$3:L$2000,1,1)+$BR9)), NA())</f>
        <v>#N/A</v>
      </c>
      <c r="CQ9" t="e">
        <f t="shared" si="4"/>
        <v>#N/A</v>
      </c>
      <c r="CR9" t="e">
        <f>IF(OR(ISNA($A9),$AC9&lt;100),NA(),IF($BR9=0,0,FLOOR((CP9-_xlfn.XLOOKUP(_xlfn.AGGREGATE(5,6,$BR$3:$BR1960),$BR$3:$BR$2000,CP$3:CP$2000,1,1))/_xlfn.XLOOKUP($BR9,$BR$3:$BR$2000,$BR$3:$BR$2000,1,1), 1)))</f>
        <v>#N/A</v>
      </c>
      <c r="CS9" t="e">
        <f t="shared" si="38"/>
        <v>#N/A</v>
      </c>
      <c r="CT9" t="e" cm="1">
        <f t="array" ref="CT9">IFERROR(IF(OR(ISNA($A9),$AC9&lt;100,INDEX(International!O$3:O$2000,_xlfn.XMATCH(100,International!O$3:O$2000,1,1)+$BR9)=""),NA(),INDEX(International!O$3:O$2000,_xlfn.XMATCH(100,International!O$3:O$2000,1,1)+$BR9)), NA())</f>
        <v>#N/A</v>
      </c>
      <c r="CU9" t="e">
        <f>IF(OR(ISNA($A9),$AC9&lt;100),NA(),IF(CT9=100,0,($BR9*LOG(2)/LOG(CT9/100))))</f>
        <v>#N/A</v>
      </c>
      <c r="CV9" t="e">
        <f>IF(OR(ISNA($A9),$AC9&lt;100),NA(),IF($BR9=0,0,FLOOR((CT9-_xlfn.XLOOKUP(_xlfn.AGGREGATE(5,6,$BR$3:$BR1960),$BR$3:$BR$2000,CT$3:CT$2000,1,1))/_xlfn.XLOOKUP($BR9,$BR$3:$BR$2000,$BR$3:$BR$2000,1,1), 1)))</f>
        <v>#N/A</v>
      </c>
      <c r="CW9" t="e">
        <f t="shared" si="39"/>
        <v>#N/A</v>
      </c>
      <c r="CX9" t="e" cm="1">
        <f t="array" ref="CX9">IFERROR(IF(OR(ISNA($A9),$AC9&lt;100,INDEX(International!R$3:R$2000,_xlfn.XMATCH(100,International!R$3:R$2000,1,1)+$BR9)=""),NA(),INDEX(International!R$3:R$2000,_xlfn.XMATCH(100,International!R$3:R$2000,1,1)+$BR9)), NA())</f>
        <v>#N/A</v>
      </c>
      <c r="CY9" t="e">
        <f t="shared" si="5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 t="e">
        <f t="shared" si="40"/>
        <v>#N/A</v>
      </c>
      <c r="DB9" t="e" cm="1">
        <f t="array" ref="DB9">IFERROR(IF(OR(ISNA($A9),$AC9&lt;100,INDEX(International!U$3:U$2000,_xlfn.XMATCH(100,International!U$3:U$2000,1,1)+$BR9)=""),NA(),INDEX(International!U$3:U$2000,_xlfn.XMATCH(100,International!U$3:U$2000,1,1)+$BR9)), NA())</f>
        <v>#N/A</v>
      </c>
      <c r="DC9" t="e">
        <f t="shared" si="6"/>
        <v>#N/A</v>
      </c>
      <c r="DD9" t="e">
        <f>IF(OR(ISNA($A9),$AC9&lt;100),NA(),IF($BR9=0,0,FLOOR((DB9-_xlfn.XLOOKUP(_xlfn.AGGREGATE(5,6,$BR$3:$BR1960),$BR$3:$BR$2000,DB$3:DB$2000,1,1))/_xlfn.XLOOKUP($BR9,$BR$3:$BR$2000,$BR$3:$BR$2000,1,1), 1)))</f>
        <v>#N/A</v>
      </c>
      <c r="DE9" t="e">
        <f t="shared" si="41"/>
        <v>#N/A</v>
      </c>
      <c r="DF9" t="e" cm="1">
        <f t="array" ref="DF9">IFERROR(IF(OR(ISNA($A9),$AC9&lt;100,INDEX(International!X$3:X$2000,_xlfn.XMATCH(100,International!X$3:X$2000,1,1)+$BR9)=""),NA(),INDEX(International!X$3:X$2000,_xlfn.XMATCH(100,International!X$3:X$2000,1,1)+$BR9)), NA())</f>
        <v>#N/A</v>
      </c>
      <c r="DG9" t="e">
        <f t="shared" si="7"/>
        <v>#N/A</v>
      </c>
      <c r="DH9" t="e">
        <f>IF(OR(ISNA($A9),$AC9&lt;100),NA(),IF($BR9=0,0,FLOOR((DF9-_xlfn.XLOOKUP(_xlfn.AGGREGATE(5,6,$BR$3:$BR1960),$BR$3:$BR$2000,DF$3:DF$2000,1,1))/_xlfn.XLOOKUP($BR9,$BR$3:$BR$2000,$BR$3:$BR$2000,1,1), 1)))</f>
        <v>#N/A</v>
      </c>
      <c r="DI9" t="e">
        <f t="shared" si="42"/>
        <v>#N/A</v>
      </c>
      <c r="DJ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+1,DJ8+1,NA())))</f>
        <v>6</v>
      </c>
      <c r="DK9" t="e" cm="1">
        <f t="array" ref="DK9">IFERROR(IF(ISNA($A9),NA(),INDEX(B$3:B$2000,_xlfn.XMATCH(Configuration!$B$12,B$3:B$2000,1,1)+$DJ9)-0), NA())</f>
        <v>#N/A</v>
      </c>
      <c r="DL9" cm="1">
        <f t="array" ref="DL9">IFERROR(IF(ISNA($A9),NA(),INDEX(E$3:E$2000,_xlfn.XMATCH(Configuration!$B$12,E$3:E$2000,1,1)+$DJ9)-0), NA())</f>
        <v>353</v>
      </c>
      <c r="DM9" t="e" cm="1">
        <f t="array" ref="DM9">IFERROR(IF(ISNA($A9),NA(),INDEX(H$3:H$2000,_xlfn.XMATCH(Configuration!$B$12,H$3:H$2000,1,1)+$DJ9)-0), NA())</f>
        <v>#N/A</v>
      </c>
      <c r="DN9" cm="1">
        <f t="array" ref="DN9">IFERROR(IF(ISNA($A9),NA(),INDEX(K$3:K$2000,_xlfn.XMATCH(Configuration!$B$12,K$3:K$2000,1,1)+$DJ9)-0), NA())</f>
        <v>287</v>
      </c>
      <c r="DO9" cm="1">
        <f t="array" ref="DO9">IFERROR(IF(ISNA($A9),NA(),INDEX(N$3:N$2000,_xlfn.XMATCH(Configuration!$B$12,N$3:N$2000,1,1)+$DJ9)-0), NA())</f>
        <v>443</v>
      </c>
      <c r="DP9" t="e" cm="1">
        <f t="array" ref="DP9">IFERROR(IF(ISNA($A9),NA(),INDEX(Q$3:Q$2000,_xlfn.XMATCH(Configuration!$B$12,Q$3:Q$2000,1,1)+$DJ9)-0), NA())</f>
        <v>#N/A</v>
      </c>
      <c r="DQ9" cm="1">
        <f t="array" ref="DQ9">IFERROR(IF(ISNA($A9),NA(),INDEX(T$3:T$2000,_xlfn.XMATCH(Configuration!$B$12,T$3:T$2000,1,1)+$DJ9)-0), NA())</f>
        <v>278</v>
      </c>
      <c r="DR9" cm="1">
        <f t="array" ref="DR9">IFERROR(IF(ISNA($A9),NA(),INDEX(W$3:W$2000,_xlfn.XMATCH(Configuration!$B$12,W$3:W$2000,1,1)+$DJ9)-0), NA())</f>
        <v>419</v>
      </c>
    </row>
    <row r="10" spans="1:122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8"/>
        <v>10</v>
      </c>
      <c r="AD10">
        <f t="shared" si="9"/>
        <v>2</v>
      </c>
      <c r="AE10">
        <f t="shared" si="10"/>
        <v>0</v>
      </c>
      <c r="AF10" s="5">
        <f t="shared" si="11"/>
        <v>0.5</v>
      </c>
      <c r="AG10">
        <f t="shared" si="12"/>
        <v>8</v>
      </c>
      <c r="AH10">
        <f t="shared" si="13"/>
        <v>6</v>
      </c>
      <c r="AI10">
        <f t="shared" si="14"/>
        <v>0</v>
      </c>
      <c r="AJ10">
        <f t="shared" si="15"/>
        <v>0</v>
      </c>
      <c r="AK10">
        <f t="shared" si="16"/>
        <v>6</v>
      </c>
      <c r="AL10" s="2">
        <f t="shared" si="17"/>
        <v>0</v>
      </c>
      <c r="AM10" s="2">
        <f t="shared" si="18"/>
        <v>1</v>
      </c>
      <c r="AN10" s="2">
        <f t="shared" si="19"/>
        <v>0</v>
      </c>
      <c r="AO10" s="2">
        <f t="shared" si="20"/>
        <v>0.4</v>
      </c>
      <c r="AP10" s="2">
        <f t="shared" si="21"/>
        <v>0</v>
      </c>
      <c r="AQ10" s="2">
        <f t="shared" si="22"/>
        <v>0</v>
      </c>
      <c r="AR10" s="2">
        <f t="shared" si="23"/>
        <v>0.2</v>
      </c>
      <c r="AS10" s="2">
        <f t="shared" si="24"/>
        <v>0</v>
      </c>
      <c r="AT10" s="2">
        <f t="shared" si="25"/>
        <v>0</v>
      </c>
      <c r="AU10" s="2">
        <f t="shared" si="26"/>
        <v>0.4</v>
      </c>
      <c r="AV10" s="3">
        <f t="shared" ca="1" si="27"/>
        <v>1.4285714285714286</v>
      </c>
      <c r="AW10" s="2">
        <f t="shared" si="28"/>
        <v>0.1111111111111111</v>
      </c>
      <c r="AX10" s="2">
        <f t="shared" si="29"/>
        <v>-0.5</v>
      </c>
      <c r="AY10">
        <f t="shared" si="30"/>
        <v>22</v>
      </c>
      <c r="AZ10">
        <f t="shared" si="31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2"/>
        <v>#N/A</v>
      </c>
      <c r="BS10" t="e">
        <f>IFERROR(IF(OR(ISNA($A10),$AC10&lt;100),NA(),IF(FLOOR(2^($BR10+(LOG(100)/LOG(2))),2)-100&gt; _xlfn.AGGREGATE(4,6,$BZ$3:$DF$2000)+2000,NA(),FLOOR(2^($BR10+(LOG(100)/LOG(2))),2))), NA())</f>
        <v>#N/A</v>
      </c>
      <c r="BT10" t="e">
        <f>IFERROR(IF(OR(ISNA($A10),$AC10&lt;100),NA(),IF(FLOOR((2^(($BR10+4*LOG(10)/LOG(2))/2)),2)&gt; _xlfn.AGGREGATE(4,6,$BZ$3:$DF$2000)+2000,NA(),FLOOR((2^(($BR10+4*LOG(10)/LOG(2))/2)),2))), NA())</f>
        <v>#N/A</v>
      </c>
      <c r="BU10" t="e">
        <f>IFERROR(IF(OR(ISNA($A10),$AC10&lt;100),NA(),IF(FLOOR((2^(($BR10+6*LOG(10)/LOG(2))/3)),2)&gt; _xlfn.AGGREGATE(4,6,$BZ$3:$DF$2000)+2000,NA(),FLOOR((2^(($BR10+6*LOG(10)/LOG(2))/3)),2))), NA())</f>
        <v>#N/A</v>
      </c>
      <c r="BV10" t="e">
        <f>IFERROR(IF(OR(ISNA($A10),$AC10&lt;100),NA(),IF(FLOOR((2^(($BR10+8*LOG(10)/LOG(2))/4)),2)&gt; _xlfn.AGGREGATE(4,6,$BZ$3:$DF$2000)+2000,NA(),FLOOR((2^(($BR10+8*LOG(10)/LOG(2))/4)),2))), NA())</f>
        <v>#N/A</v>
      </c>
      <c r="BW10" t="e">
        <f>IFERROR(IF(OR(ISNA($A10),$AC10&lt;100),NA(),IF(FLOOR((2^(($BR10+10*LOG(10)/LOG(2))/5)),2)&gt; _xlfn.AGGREGATE(4,6,$BZ$3:$DF$2000)+2000,NA(),FLOOR((2^(($BR10+10*LOG(10)/LOG(2))/5)),2))),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_xlfn.AGGREGATE(4,6,$BZ$3:$DF$2000)+2000,NA(),FLOOR((2^(($BR10+2*_xlfn.XLOOKUP(_xlfn.AGGREGATE(4,6,$BR$3:$BR1961),$BR$3:$BR$2000,$CA$3:$CA$2000,1,1)*LOG(10)/LOG(2))/_xlfn.XLOOKUP(_xlfn.AGGREGATE(4,6,$BR$3:$BR1961),$BR$3:$BR$2000,$CA$3:$CA$2000,1,1))),2))),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3"/>
        <v>#N/A</v>
      </c>
      <c r="CA10" t="e">
        <f t="shared" si="0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>
        <f t="shared" si="34"/>
        <v>#N/A</v>
      </c>
      <c r="CD10" t="e" cm="1">
        <f t="array" ref="CD10">IFERROR(IF(OR(ISNA($A10),$AC10&lt;100,INDEX(International!C$3:C$2000,_xlfn.XMATCH(100,International!C$3:C$2000,1,1)+$BR10)=""),NA(),INDEX(International!C$3:C$2000,_xlfn.XMATCH(100,International!C$3:C$2000,1,1)+$BR10)), NA())</f>
        <v>#N/A</v>
      </c>
      <c r="CE10" t="e">
        <f t="shared" si="1"/>
        <v>#N/A</v>
      </c>
      <c r="CF10" t="e">
        <f>IF(OR(ISNA($A10),$AC10&lt;100),NA(),IF($BR10=0,0,FLOOR((CD10-_xlfn.XLOOKUP(_xlfn.AGGREGATE(5,6,$BR$3:$BR1961),$BR$3:$BR$2000,CD$3:CD$2000,1,1))/_xlfn.XLOOKUP($BR10,$BR$3:$BR$2000,$BR$3:$BR$2000,1,1), 1)))</f>
        <v>#N/A</v>
      </c>
      <c r="CG10" t="e">
        <f t="shared" si="35"/>
        <v>#N/A</v>
      </c>
      <c r="CH10" t="e" cm="1">
        <f t="array" ref="CH10">IFERROR(IF(OR(ISNA($A10),$AC10&lt;100,INDEX(International!F$3:F$2000,_xlfn.XMATCH(100,International!F$3:F$2000,1,1)+$BR10)=""),NA(),INDEX(International!F$3:F$2000,_xlfn.XMATCH(100,International!F$3:F$2000,1,1)+$BR10)), NA())</f>
        <v>#N/A</v>
      </c>
      <c r="CI10" t="e">
        <f t="shared" si="2"/>
        <v>#N/A</v>
      </c>
      <c r="CJ10" t="e">
        <f>IF(OR(ISNA($A10),$AC10&lt;100),NA(),IF($BR10=0,0,FLOOR((CH10-_xlfn.XLOOKUP(_xlfn.AGGREGATE(5,6,$BR$3:$BR1961),$BR$3:$BR$2000,CH$3:CH$2000,1,1))/_xlfn.XLOOKUP($BR10,$BR$3:$BR$2000,$BR$3:$BR$2000,1,1), 1)))</f>
        <v>#N/A</v>
      </c>
      <c r="CK10" t="e">
        <f t="shared" si="36"/>
        <v>#N/A</v>
      </c>
      <c r="CL10" t="e" cm="1">
        <f t="array" ref="CL10">IFERROR(IF(OR(ISNA($A10),$AC10&lt;100,INDEX(International!I$3:I$2000,_xlfn.XMATCH(100,International!I$3:I$2000,1,1)+$BR10)=""),NA(),INDEX(International!I$3:I$2000,_xlfn.XMATCH(100,International!I$3:I$2000,1,1)+$BR10)), NA())</f>
        <v>#N/A</v>
      </c>
      <c r="CM10" t="e">
        <f t="shared" si="3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>
        <f t="shared" si="37"/>
        <v>#N/A</v>
      </c>
      <c r="CP10" t="e" cm="1">
        <f t="array" ref="CP10">IFERROR(IF(OR(ISNA($A10),$AC10&lt;100,INDEX(International!L$3:L$2000,_xlfn.XMATCH(100,International!L$3:L$2000,1,1)+$BR10)=""),NA(),INDEX(International!L$3:L$2000,_xlfn.XMATCH(100,International!L$3:L$2000,1,1)+$BR10)), NA())</f>
        <v>#N/A</v>
      </c>
      <c r="CQ10" t="e">
        <f t="shared" si="4"/>
        <v>#N/A</v>
      </c>
      <c r="CR10" t="e">
        <f>IF(OR(ISNA($A10),$AC10&lt;100),NA(),IF($BR10=0,0,FLOOR((CP10-_xlfn.XLOOKUP(_xlfn.AGGREGATE(5,6,$BR$3:$BR1961),$BR$3:$BR$2000,CP$3:CP$2000,1,1))/_xlfn.XLOOKUP($BR10,$BR$3:$BR$2000,$BR$3:$BR$2000,1,1), 1)))</f>
        <v>#N/A</v>
      </c>
      <c r="CS10" t="e">
        <f t="shared" si="38"/>
        <v>#N/A</v>
      </c>
      <c r="CT10" t="e" cm="1">
        <f t="array" ref="CT10">IFERROR(IF(OR(ISNA($A10),$AC10&lt;100,INDEX(International!O$3:O$2000,_xlfn.XMATCH(100,International!O$3:O$2000,1,1)+$BR10)=""),NA(),INDEX(International!O$3:O$2000,_xlfn.XMATCH(100,International!O$3:O$2000,1,1)+$BR10)), NA())</f>
        <v>#N/A</v>
      </c>
      <c r="CU10" t="e">
        <f>IF(OR(ISNA($A10),$AC10&lt;100),NA(),IF(CT10=100,0,($BR10*LOG(2)/LOG(CT10/100))))</f>
        <v>#N/A</v>
      </c>
      <c r="CV10" t="e">
        <f>IF(OR(ISNA($A10),$AC10&lt;100),NA(),IF($BR10=0,0,FLOOR((CT10-_xlfn.XLOOKUP(_xlfn.AGGREGATE(5,6,$BR$3:$BR1961),$BR$3:$BR$2000,CT$3:CT$2000,1,1))/_xlfn.XLOOKUP($BR10,$BR$3:$BR$2000,$BR$3:$BR$2000,1,1), 1)))</f>
        <v>#N/A</v>
      </c>
      <c r="CW10" t="e">
        <f t="shared" si="39"/>
        <v>#N/A</v>
      </c>
      <c r="CX10" t="e" cm="1">
        <f t="array" ref="CX10">IFERROR(IF(OR(ISNA($A10),$AC10&lt;100,INDEX(International!R$3:R$2000,_xlfn.XMATCH(100,International!R$3:R$2000,1,1)+$BR10)=""),NA(),INDEX(International!R$3:R$2000,_xlfn.XMATCH(100,International!R$3:R$2000,1,1)+$BR10)), NA())</f>
        <v>#N/A</v>
      </c>
      <c r="CY10" t="e">
        <f t="shared" si="5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 t="e">
        <f t="shared" si="40"/>
        <v>#N/A</v>
      </c>
      <c r="DB10" t="e" cm="1">
        <f t="array" ref="DB10">IFERROR(IF(OR(ISNA($A10),$AC10&lt;100,INDEX(International!U$3:U$2000,_xlfn.XMATCH(100,International!U$3:U$2000,1,1)+$BR10)=""),NA(),INDEX(International!U$3:U$2000,_xlfn.XMATCH(100,International!U$3:U$2000,1,1)+$BR10)), NA())</f>
        <v>#N/A</v>
      </c>
      <c r="DC10" t="e">
        <f t="shared" si="6"/>
        <v>#N/A</v>
      </c>
      <c r="DD10" t="e">
        <f>IF(OR(ISNA($A10),$AC10&lt;100),NA(),IF($BR10=0,0,FLOOR((DB10-_xlfn.XLOOKUP(_xlfn.AGGREGATE(5,6,$BR$3:$BR1961),$BR$3:$BR$2000,DB$3:DB$2000,1,1))/_xlfn.XLOOKUP($BR10,$BR$3:$BR$2000,$BR$3:$BR$2000,1,1), 1)))</f>
        <v>#N/A</v>
      </c>
      <c r="DE10" t="e">
        <f t="shared" si="41"/>
        <v>#N/A</v>
      </c>
      <c r="DF10" t="e" cm="1">
        <f t="array" ref="DF10">IFERROR(IF(OR(ISNA($A10),$AC10&lt;100,INDEX(International!X$3:X$2000,_xlfn.XMATCH(100,International!X$3:X$2000,1,1)+$BR10)=""),NA(),INDEX(International!X$3:X$2000,_xlfn.XMATCH(100,International!X$3:X$2000,1,1)+$BR10)), NA())</f>
        <v>#N/A</v>
      </c>
      <c r="DG10" t="e">
        <f t="shared" si="7"/>
        <v>#N/A</v>
      </c>
      <c r="DH10" t="e">
        <f>IF(OR(ISNA($A10),$AC10&lt;100),NA(),IF($BR10=0,0,FLOOR((DF10-_xlfn.XLOOKUP(_xlfn.AGGREGATE(5,6,$BR$3:$BR1961),$BR$3:$BR$2000,DF$3:DF$2000,1,1))/_xlfn.XLOOKUP($BR10,$BR$3:$BR$2000,$BR$3:$BR$2000,1,1), 1)))</f>
        <v>#N/A</v>
      </c>
      <c r="DI10" t="e">
        <f t="shared" si="42"/>
        <v>#N/A</v>
      </c>
      <c r="DJ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+1,DJ9+1,NA())))</f>
        <v>7</v>
      </c>
      <c r="DK10" t="e" cm="1">
        <f t="array" ref="DK10">IFERROR(IF(ISNA($A10),NA(),INDEX(B$3:B$2000,_xlfn.XMATCH(Configuration!$B$12,B$3:B$2000,1,1)+$DJ10)-0), NA())</f>
        <v>#N/A</v>
      </c>
      <c r="DL10" cm="1">
        <f t="array" ref="DL10">IFERROR(IF(ISNA($A10),NA(),INDEX(E$3:E$2000,_xlfn.XMATCH(Configuration!$B$12,E$3:E$2000,1,1)+$DJ10)-0), NA())</f>
        <v>436</v>
      </c>
      <c r="DM10" t="e" cm="1">
        <f t="array" ref="DM10">IFERROR(IF(ISNA($A10),NA(),INDEX(H$3:H$2000,_xlfn.XMATCH(Configuration!$B$12,H$3:H$2000,1,1)+$DJ10)-0), NA())</f>
        <v>#N/A</v>
      </c>
      <c r="DN10" cm="1">
        <f t="array" ref="DN10">IFERROR(IF(ISNA($A10),NA(),INDEX(K$3:K$2000,_xlfn.XMATCH(Configuration!$B$12,K$3:K$2000,1,1)+$DJ10)-0), NA())</f>
        <v>299</v>
      </c>
      <c r="DO10" cm="1">
        <f t="array" ref="DO10">IFERROR(IF(ISNA($A10),NA(),INDEX(N$3:N$2000,_xlfn.XMATCH(Configuration!$B$12,N$3:N$2000,1,1)+$DJ10)-0), NA())</f>
        <v>493</v>
      </c>
      <c r="DP10" t="e" cm="1">
        <f t="array" ref="DP10">IFERROR(IF(ISNA($A10),NA(),INDEX(Q$3:Q$2000,_xlfn.XMATCH(Configuration!$B$12,Q$3:Q$2000,1,1)+$DJ10)-0), NA())</f>
        <v>#N/A</v>
      </c>
      <c r="DQ10" cm="1">
        <f t="array" ref="DQ10">IFERROR(IF(ISNA($A10),NA(),INDEX(T$3:T$2000,_xlfn.XMATCH(Configuration!$B$12,T$3:T$2000,1,1)+$DJ10)-0), NA())</f>
        <v>311</v>
      </c>
      <c r="DR10" cm="1">
        <f t="array" ref="DR10">IFERROR(IF(ISNA($A10),NA(),INDEX(W$3:W$2000,_xlfn.XMATCH(Configuration!$B$12,W$3:W$2000,1,1)+$DJ10)-0), NA())</f>
        <v>474</v>
      </c>
    </row>
    <row r="11" spans="1:122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8"/>
        <v>10</v>
      </c>
      <c r="AD11">
        <f t="shared" si="9"/>
        <v>3</v>
      </c>
      <c r="AE11">
        <f t="shared" si="10"/>
        <v>0</v>
      </c>
      <c r="AF11" s="5">
        <f t="shared" si="11"/>
        <v>0</v>
      </c>
      <c r="AG11">
        <f t="shared" si="12"/>
        <v>7</v>
      </c>
      <c r="AH11">
        <f t="shared" si="13"/>
        <v>6</v>
      </c>
      <c r="AI11">
        <f t="shared" si="14"/>
        <v>0</v>
      </c>
      <c r="AJ11">
        <f t="shared" si="15"/>
        <v>0</v>
      </c>
      <c r="AK11">
        <f t="shared" si="16"/>
        <v>6</v>
      </c>
      <c r="AL11" s="2">
        <f t="shared" si="17"/>
        <v>0</v>
      </c>
      <c r="AM11" s="2">
        <f t="shared" si="18"/>
        <v>1</v>
      </c>
      <c r="AN11" s="2">
        <f t="shared" si="19"/>
        <v>0</v>
      </c>
      <c r="AO11" s="2">
        <f t="shared" si="20"/>
        <v>0.4</v>
      </c>
      <c r="AP11" s="2">
        <f t="shared" si="21"/>
        <v>0</v>
      </c>
      <c r="AQ11" s="2">
        <f t="shared" si="22"/>
        <v>0</v>
      </c>
      <c r="AR11" s="2">
        <f t="shared" si="23"/>
        <v>0.2</v>
      </c>
      <c r="AS11" s="2">
        <f t="shared" si="24"/>
        <v>0</v>
      </c>
      <c r="AT11" s="2">
        <f t="shared" si="25"/>
        <v>0</v>
      </c>
      <c r="AU11" s="2">
        <f t="shared" si="26"/>
        <v>0.4</v>
      </c>
      <c r="AV11" s="3">
        <f t="shared" ca="1" si="27"/>
        <v>0.8571428571428571</v>
      </c>
      <c r="AW11" s="2">
        <f t="shared" si="28"/>
        <v>0</v>
      </c>
      <c r="AX11" s="2">
        <f t="shared" si="29"/>
        <v>-1</v>
      </c>
      <c r="AY11">
        <f t="shared" si="30"/>
        <v>21</v>
      </c>
      <c r="AZ11">
        <f t="shared" si="31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2"/>
        <v>#N/A</v>
      </c>
      <c r="BS11" t="e">
        <f>IFERROR(IF(OR(ISNA($A11),$AC11&lt;100),NA(),IF(FLOOR(2^($BR11+(LOG(100)/LOG(2))),2)-100&gt; _xlfn.AGGREGATE(4,6,$BZ$3:$DF$2000)+2000,NA(),FLOOR(2^($BR11+(LOG(100)/LOG(2))),2))), NA())</f>
        <v>#N/A</v>
      </c>
      <c r="BT11" t="e">
        <f>IFERROR(IF(OR(ISNA($A11),$AC11&lt;100),NA(),IF(FLOOR((2^(($BR11+4*LOG(10)/LOG(2))/2)),2)&gt; _xlfn.AGGREGATE(4,6,$BZ$3:$DF$2000)+2000,NA(),FLOOR((2^(($BR11+4*LOG(10)/LOG(2))/2)),2))), NA())</f>
        <v>#N/A</v>
      </c>
      <c r="BU11" t="e">
        <f>IFERROR(IF(OR(ISNA($A11),$AC11&lt;100),NA(),IF(FLOOR((2^(($BR11+6*LOG(10)/LOG(2))/3)),2)&gt; _xlfn.AGGREGATE(4,6,$BZ$3:$DF$2000)+2000,NA(),FLOOR((2^(($BR11+6*LOG(10)/LOG(2))/3)),2))), NA())</f>
        <v>#N/A</v>
      </c>
      <c r="BV11" t="e">
        <f>IFERROR(IF(OR(ISNA($A11),$AC11&lt;100),NA(),IF(FLOOR((2^(($BR11+8*LOG(10)/LOG(2))/4)),2)&gt; _xlfn.AGGREGATE(4,6,$BZ$3:$DF$2000)+2000,NA(),FLOOR((2^(($BR11+8*LOG(10)/LOG(2))/4)),2))), NA())</f>
        <v>#N/A</v>
      </c>
      <c r="BW11" t="e">
        <f>IFERROR(IF(OR(ISNA($A11),$AC11&lt;100),NA(),IF(FLOOR((2^(($BR11+10*LOG(10)/LOG(2))/5)),2)&gt; _xlfn.AGGREGATE(4,6,$BZ$3:$DF$2000)+2000,NA(),FLOOR((2^(($BR11+10*LOG(10)/LOG(2))/5)),2))),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_xlfn.AGGREGATE(4,6,$BZ$3:$DF$2000)+2000,NA(),FLOOR((2^(($BR11+2*_xlfn.XLOOKUP(_xlfn.AGGREGATE(4,6,$BR$3:$BR1962),$BR$3:$BR$2000,$CA$3:$CA$2000,1,1)*LOG(10)/LOG(2))/_xlfn.XLOOKUP(_xlfn.AGGREGATE(4,6,$BR$3:$BR1962),$BR$3:$BR$2000,$CA$3:$CA$2000,1,1))),2))),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3"/>
        <v>#N/A</v>
      </c>
      <c r="CA11" t="e">
        <f t="shared" si="0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>
        <f t="shared" si="34"/>
        <v>#N/A</v>
      </c>
      <c r="CD11" t="e" cm="1">
        <f t="array" ref="CD11">IFERROR(IF(OR(ISNA($A11),$AC11&lt;100,INDEX(International!C$3:C$2000,_xlfn.XMATCH(100,International!C$3:C$2000,1,1)+$BR11)=""),NA(),INDEX(International!C$3:C$2000,_xlfn.XMATCH(100,International!C$3:C$2000,1,1)+$BR11)), NA())</f>
        <v>#N/A</v>
      </c>
      <c r="CE11" t="e">
        <f t="shared" si="1"/>
        <v>#N/A</v>
      </c>
      <c r="CF11" t="e">
        <f>IF(OR(ISNA($A11),$AC11&lt;100),NA(),IF($BR11=0,0,FLOOR((CD11-_xlfn.XLOOKUP(_xlfn.AGGREGATE(5,6,$BR$3:$BR1962),$BR$3:$BR$2000,CD$3:CD$2000,1,1))/_xlfn.XLOOKUP($BR11,$BR$3:$BR$2000,$BR$3:$BR$2000,1,1), 1)))</f>
        <v>#N/A</v>
      </c>
      <c r="CG11" t="e">
        <f t="shared" si="35"/>
        <v>#N/A</v>
      </c>
      <c r="CH11" t="e" cm="1">
        <f t="array" ref="CH11">IFERROR(IF(OR(ISNA($A11),$AC11&lt;100,INDEX(International!F$3:F$2000,_xlfn.XMATCH(100,International!F$3:F$2000,1,1)+$BR11)=""),NA(),INDEX(International!F$3:F$2000,_xlfn.XMATCH(100,International!F$3:F$2000,1,1)+$BR11)), NA())</f>
        <v>#N/A</v>
      </c>
      <c r="CI11" t="e">
        <f t="shared" si="2"/>
        <v>#N/A</v>
      </c>
      <c r="CJ11" t="e">
        <f>IF(OR(ISNA($A11),$AC11&lt;100),NA(),IF($BR11=0,0,FLOOR((CH11-_xlfn.XLOOKUP(_xlfn.AGGREGATE(5,6,$BR$3:$BR1962),$BR$3:$BR$2000,CH$3:CH$2000,1,1))/_xlfn.XLOOKUP($BR11,$BR$3:$BR$2000,$BR$3:$BR$2000,1,1), 1)))</f>
        <v>#N/A</v>
      </c>
      <c r="CK11" t="e">
        <f t="shared" si="36"/>
        <v>#N/A</v>
      </c>
      <c r="CL11" t="e" cm="1">
        <f t="array" ref="CL11">IFERROR(IF(OR(ISNA($A11),$AC11&lt;100,INDEX(International!I$3:I$2000,_xlfn.XMATCH(100,International!I$3:I$2000,1,1)+$BR11)=""),NA(),INDEX(International!I$3:I$2000,_xlfn.XMATCH(100,International!I$3:I$2000,1,1)+$BR11)), NA())</f>
        <v>#N/A</v>
      </c>
      <c r="CM11" t="e">
        <f t="shared" si="3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>
        <f t="shared" si="37"/>
        <v>#N/A</v>
      </c>
      <c r="CP11" t="e" cm="1">
        <f t="array" ref="CP11">IFERROR(IF(OR(ISNA($A11),$AC11&lt;100,INDEX(International!L$3:L$2000,_xlfn.XMATCH(100,International!L$3:L$2000,1,1)+$BR11)=""),NA(),INDEX(International!L$3:L$2000,_xlfn.XMATCH(100,International!L$3:L$2000,1,1)+$BR11)), NA())</f>
        <v>#N/A</v>
      </c>
      <c r="CQ11" t="e">
        <f t="shared" si="4"/>
        <v>#N/A</v>
      </c>
      <c r="CR11" t="e">
        <f>IF(OR(ISNA($A11),$AC11&lt;100),NA(),IF($BR11=0,0,FLOOR((CP11-_xlfn.XLOOKUP(_xlfn.AGGREGATE(5,6,$BR$3:$BR1962),$BR$3:$BR$2000,CP$3:CP$2000,1,1))/_xlfn.XLOOKUP($BR11,$BR$3:$BR$2000,$BR$3:$BR$2000,1,1), 1)))</f>
        <v>#N/A</v>
      </c>
      <c r="CS11" t="e">
        <f t="shared" si="38"/>
        <v>#N/A</v>
      </c>
      <c r="CT11" t="e" cm="1">
        <f t="array" ref="CT11">IFERROR(IF(OR(ISNA($A11),$AC11&lt;100,INDEX(International!O$3:O$2000,_xlfn.XMATCH(100,International!O$3:O$2000,1,1)+$BR11)=""),NA(),INDEX(International!O$3:O$2000,_xlfn.XMATCH(100,International!O$3:O$2000,1,1)+$BR11)), NA())</f>
        <v>#N/A</v>
      </c>
      <c r="CU11" t="e">
        <f>IF(OR(ISNA($A11),$AC11&lt;100),NA(),IF(CT11=100,0,($BR11*LOG(2)/LOG(CT11/100))))</f>
        <v>#N/A</v>
      </c>
      <c r="CV11" t="e">
        <f>IF(OR(ISNA($A11),$AC11&lt;100),NA(),IF($BR11=0,0,FLOOR((CT11-_xlfn.XLOOKUP(_xlfn.AGGREGATE(5,6,$BR$3:$BR1962),$BR$3:$BR$2000,CT$3:CT$2000,1,1))/_xlfn.XLOOKUP($BR11,$BR$3:$BR$2000,$BR$3:$BR$2000,1,1), 1)))</f>
        <v>#N/A</v>
      </c>
      <c r="CW11" t="e">
        <f t="shared" si="39"/>
        <v>#N/A</v>
      </c>
      <c r="CX11" t="e" cm="1">
        <f t="array" ref="CX11">IFERROR(IF(OR(ISNA($A11),$AC11&lt;100,INDEX(International!R$3:R$2000,_xlfn.XMATCH(100,International!R$3:R$2000,1,1)+$BR11)=""),NA(),INDEX(International!R$3:R$2000,_xlfn.XMATCH(100,International!R$3:R$2000,1,1)+$BR11)), NA())</f>
        <v>#N/A</v>
      </c>
      <c r="CY11" t="e">
        <f t="shared" si="5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 t="e">
        <f t="shared" si="40"/>
        <v>#N/A</v>
      </c>
      <c r="DB11" t="e" cm="1">
        <f t="array" ref="DB11">IFERROR(IF(OR(ISNA($A11),$AC11&lt;100,INDEX(International!U$3:U$2000,_xlfn.XMATCH(100,International!U$3:U$2000,1,1)+$BR11)=""),NA(),INDEX(International!U$3:U$2000,_xlfn.XMATCH(100,International!U$3:U$2000,1,1)+$BR11)), NA())</f>
        <v>#N/A</v>
      </c>
      <c r="DC11" t="e">
        <f t="shared" si="6"/>
        <v>#N/A</v>
      </c>
      <c r="DD11" t="e">
        <f>IF(OR(ISNA($A11),$AC11&lt;100),NA(),IF($BR11=0,0,FLOOR((DB11-_xlfn.XLOOKUP(_xlfn.AGGREGATE(5,6,$BR$3:$BR1962),$BR$3:$BR$2000,DB$3:DB$2000,1,1))/_xlfn.XLOOKUP($BR11,$BR$3:$BR$2000,$BR$3:$BR$2000,1,1), 1)))</f>
        <v>#N/A</v>
      </c>
      <c r="DE11" t="e">
        <f t="shared" si="41"/>
        <v>#N/A</v>
      </c>
      <c r="DF11" t="e" cm="1">
        <f t="array" ref="DF11">IFERROR(IF(OR(ISNA($A11),$AC11&lt;100,INDEX(International!X$3:X$2000,_xlfn.XMATCH(100,International!X$3:X$2000,1,1)+$BR11)=""),NA(),INDEX(International!X$3:X$2000,_xlfn.XMATCH(100,International!X$3:X$2000,1,1)+$BR11)), NA())</f>
        <v>#N/A</v>
      </c>
      <c r="DG11" t="e">
        <f t="shared" si="7"/>
        <v>#N/A</v>
      </c>
      <c r="DH11" t="e">
        <f>IF(OR(ISNA($A11),$AC11&lt;100),NA(),IF($BR11=0,0,FLOOR((DF11-_xlfn.XLOOKUP(_xlfn.AGGREGATE(5,6,$BR$3:$BR1962),$BR$3:$BR$2000,DF$3:DF$2000,1,1))/_xlfn.XLOOKUP($BR11,$BR$3:$BR$2000,$BR$3:$BR$2000,1,1), 1)))</f>
        <v>#N/A</v>
      </c>
      <c r="DI11" t="e">
        <f t="shared" si="42"/>
        <v>#N/A</v>
      </c>
      <c r="DJ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10+1,DJ10+1,NA())))</f>
        <v>8</v>
      </c>
      <c r="DK11" t="e" cm="1">
        <f t="array" ref="DK11">IFERROR(IF(ISNA($A11),NA(),INDEX(B$3:B$2000,_xlfn.XMATCH(Configuration!$B$12,B$3:B$2000,1,1)+$DJ11)-0), NA())</f>
        <v>#N/A</v>
      </c>
      <c r="DL11" cm="1">
        <f t="array" ref="DL11">IFERROR(IF(ISNA($A11),NA(),INDEX(E$3:E$2000,_xlfn.XMATCH(Configuration!$B$12,E$3:E$2000,1,1)+$DJ11)-0), NA())</f>
        <v>533</v>
      </c>
      <c r="DM11" t="e" cm="1">
        <f t="array" ref="DM11">IFERROR(IF(ISNA($A11),NA(),INDEX(H$3:H$2000,_xlfn.XMATCH(Configuration!$B$12,H$3:H$2000,1,1)+$DJ11)-0), NA())</f>
        <v>#N/A</v>
      </c>
      <c r="DN11" cm="1">
        <f t="array" ref="DN11">IFERROR(IF(ISNA($A11),NA(),INDEX(K$3:K$2000,_xlfn.XMATCH(Configuration!$B$12,K$3:K$2000,1,1)+$DJ11)-0), NA())</f>
        <v>305</v>
      </c>
      <c r="DO11" cm="1">
        <f t="array" ref="DO11">IFERROR(IF(ISNA($A11),NA(),INDEX(N$3:N$2000,_xlfn.XMATCH(Configuration!$B$12,N$3:N$2000,1,1)+$DJ11)-0), NA())</f>
        <v>555</v>
      </c>
      <c r="DP11" t="e" cm="1">
        <f t="array" ref="DP11">IFERROR(IF(ISNA($A11),NA(),INDEX(Q$3:Q$2000,_xlfn.XMATCH(Configuration!$B$12,Q$3:Q$2000,1,1)+$DJ11)-0), NA())</f>
        <v>#N/A</v>
      </c>
      <c r="DQ11" cm="1">
        <f t="array" ref="DQ11">IFERROR(IF(ISNA($A11),NA(),INDEX(T$3:T$2000,_xlfn.XMATCH(Configuration!$B$12,T$3:T$2000,1,1)+$DJ11)-0), NA())</f>
        <v>355</v>
      </c>
      <c r="DR11" cm="1">
        <f t="array" ref="DR11">IFERROR(IF(ISNA($A11),NA(),INDEX(W$3:W$2000,_xlfn.XMATCH(Configuration!$B$12,W$3:W$2000,1,1)+$DJ11)-0), NA())</f>
        <v>520</v>
      </c>
    </row>
    <row r="12" spans="1:122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8"/>
        <v>12</v>
      </c>
      <c r="AD12">
        <f t="shared" si="9"/>
        <v>3</v>
      </c>
      <c r="AE12">
        <f t="shared" si="10"/>
        <v>0</v>
      </c>
      <c r="AF12" s="5">
        <f t="shared" si="11"/>
        <v>0</v>
      </c>
      <c r="AG12">
        <f t="shared" si="12"/>
        <v>9</v>
      </c>
      <c r="AH12">
        <f t="shared" si="13"/>
        <v>8</v>
      </c>
      <c r="AI12">
        <f t="shared" si="14"/>
        <v>0</v>
      </c>
      <c r="AJ12">
        <f t="shared" si="15"/>
        <v>0</v>
      </c>
      <c r="AK12">
        <f t="shared" si="16"/>
        <v>8</v>
      </c>
      <c r="AL12" s="2">
        <f t="shared" si="17"/>
        <v>0</v>
      </c>
      <c r="AM12" s="2">
        <f t="shared" si="18"/>
        <v>1</v>
      </c>
      <c r="AN12" s="2">
        <f t="shared" si="19"/>
        <v>0</v>
      </c>
      <c r="AO12" s="2">
        <f t="shared" si="20"/>
        <v>0.33333333333333331</v>
      </c>
      <c r="AP12" s="2">
        <f t="shared" si="21"/>
        <v>0</v>
      </c>
      <c r="AQ12" s="2">
        <f t="shared" si="22"/>
        <v>0.16666666666666666</v>
      </c>
      <c r="AR12" s="2">
        <f t="shared" si="23"/>
        <v>0.16666666666666666</v>
      </c>
      <c r="AS12" s="2">
        <f t="shared" si="24"/>
        <v>0</v>
      </c>
      <c r="AT12" s="2">
        <f t="shared" si="25"/>
        <v>0</v>
      </c>
      <c r="AU12" s="2">
        <f t="shared" si="26"/>
        <v>0.33333333333333331</v>
      </c>
      <c r="AV12" s="3">
        <f t="shared" ca="1" si="27"/>
        <v>1.1428571428571428</v>
      </c>
      <c r="AW12" s="2">
        <f t="shared" si="28"/>
        <v>0.2</v>
      </c>
      <c r="AX12" s="2">
        <f t="shared" si="29"/>
        <v>0</v>
      </c>
      <c r="AY12">
        <f t="shared" si="30"/>
        <v>20</v>
      </c>
      <c r="AZ12">
        <f t="shared" si="31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2"/>
        <v>#N/A</v>
      </c>
      <c r="BS12" t="e">
        <f>IFERROR(IF(OR(ISNA($A12),$AC12&lt;100),NA(),IF(FLOOR(2^($BR12+(LOG(100)/LOG(2))),2)-100&gt; _xlfn.AGGREGATE(4,6,$BZ$3:$DF$2000)+2000,NA(),FLOOR(2^($BR12+(LOG(100)/LOG(2))),2))), NA())</f>
        <v>#N/A</v>
      </c>
      <c r="BT12" t="e">
        <f>IFERROR(IF(OR(ISNA($A12),$AC12&lt;100),NA(),IF(FLOOR((2^(($BR12+4*LOG(10)/LOG(2))/2)),2)&gt; _xlfn.AGGREGATE(4,6,$BZ$3:$DF$2000)+2000,NA(),FLOOR((2^(($BR12+4*LOG(10)/LOG(2))/2)),2))), NA())</f>
        <v>#N/A</v>
      </c>
      <c r="BU12" t="e">
        <f>IFERROR(IF(OR(ISNA($A12),$AC12&lt;100),NA(),IF(FLOOR((2^(($BR12+6*LOG(10)/LOG(2))/3)),2)&gt; _xlfn.AGGREGATE(4,6,$BZ$3:$DF$2000)+2000,NA(),FLOOR((2^(($BR12+6*LOG(10)/LOG(2))/3)),2))), NA())</f>
        <v>#N/A</v>
      </c>
      <c r="BV12" t="e">
        <f>IFERROR(IF(OR(ISNA($A12),$AC12&lt;100),NA(),IF(FLOOR((2^(($BR12+8*LOG(10)/LOG(2))/4)),2)&gt; _xlfn.AGGREGATE(4,6,$BZ$3:$DF$2000)+2000,NA(),FLOOR((2^(($BR12+8*LOG(10)/LOG(2))/4)),2))), NA())</f>
        <v>#N/A</v>
      </c>
      <c r="BW12" t="e">
        <f>IFERROR(IF(OR(ISNA($A12),$AC12&lt;100),NA(),IF(FLOOR((2^(($BR12+10*LOG(10)/LOG(2))/5)),2)&gt; _xlfn.AGGREGATE(4,6,$BZ$3:$DF$2000)+2000,NA(),FLOOR((2^(($BR12+10*LOG(10)/LOG(2))/5)),2))),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_xlfn.AGGREGATE(4,6,$BZ$3:$DF$2000)+2000,NA(),FLOOR((2^(($BR12+2*_xlfn.XLOOKUP(_xlfn.AGGREGATE(4,6,$BR$3:$BR1963),$BR$3:$BR$2000,$CA$3:$CA$2000,1,1)*LOG(10)/LOG(2))/_xlfn.XLOOKUP(_xlfn.AGGREGATE(4,6,$BR$3:$BR1963),$BR$3:$BR$2000,$CA$3:$CA$2000,1,1))),2))),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3"/>
        <v>#N/A</v>
      </c>
      <c r="CA12" t="e">
        <f t="shared" si="0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>
        <f t="shared" si="34"/>
        <v>#N/A</v>
      </c>
      <c r="CD12" t="e" cm="1">
        <f t="array" ref="CD12">IFERROR(IF(OR(ISNA($A12),$AC12&lt;100,INDEX(International!C$3:C$2000,_xlfn.XMATCH(100,International!C$3:C$2000,1,1)+$BR12)=""),NA(),INDEX(International!C$3:C$2000,_xlfn.XMATCH(100,International!C$3:C$2000,1,1)+$BR12)), NA())</f>
        <v>#N/A</v>
      </c>
      <c r="CE12" t="e">
        <f t="shared" si="1"/>
        <v>#N/A</v>
      </c>
      <c r="CF12" t="e">
        <f>IF(OR(ISNA($A12),$AC12&lt;100),NA(),IF($BR12=0,0,FLOOR((CD12-_xlfn.XLOOKUP(_xlfn.AGGREGATE(5,6,$BR$3:$BR1963),$BR$3:$BR$2000,CD$3:CD$2000,1,1))/_xlfn.XLOOKUP($BR12,$BR$3:$BR$2000,$BR$3:$BR$2000,1,1), 1)))</f>
        <v>#N/A</v>
      </c>
      <c r="CG12" t="e">
        <f t="shared" si="35"/>
        <v>#N/A</v>
      </c>
      <c r="CH12" t="e" cm="1">
        <f t="array" ref="CH12">IFERROR(IF(OR(ISNA($A12),$AC12&lt;100,INDEX(International!F$3:F$2000,_xlfn.XMATCH(100,International!F$3:F$2000,1,1)+$BR12)=""),NA(),INDEX(International!F$3:F$2000,_xlfn.XMATCH(100,International!F$3:F$2000,1,1)+$BR12)), NA())</f>
        <v>#N/A</v>
      </c>
      <c r="CI12" t="e">
        <f t="shared" si="2"/>
        <v>#N/A</v>
      </c>
      <c r="CJ12" t="e">
        <f>IF(OR(ISNA($A12),$AC12&lt;100),NA(),IF($BR12=0,0,FLOOR((CH12-_xlfn.XLOOKUP(_xlfn.AGGREGATE(5,6,$BR$3:$BR1963),$BR$3:$BR$2000,CH$3:CH$2000,1,1))/_xlfn.XLOOKUP($BR12,$BR$3:$BR$2000,$BR$3:$BR$2000,1,1), 1)))</f>
        <v>#N/A</v>
      </c>
      <c r="CK12" t="e">
        <f t="shared" si="36"/>
        <v>#N/A</v>
      </c>
      <c r="CL12" t="e" cm="1">
        <f t="array" ref="CL12">IFERROR(IF(OR(ISNA($A12),$AC12&lt;100,INDEX(International!I$3:I$2000,_xlfn.XMATCH(100,International!I$3:I$2000,1,1)+$BR12)=""),NA(),INDEX(International!I$3:I$2000,_xlfn.XMATCH(100,International!I$3:I$2000,1,1)+$BR12)), NA())</f>
        <v>#N/A</v>
      </c>
      <c r="CM12" t="e">
        <f t="shared" si="3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>
        <f t="shared" si="37"/>
        <v>#N/A</v>
      </c>
      <c r="CP12" t="e" cm="1">
        <f t="array" ref="CP12">IFERROR(IF(OR(ISNA($A12),$AC12&lt;100,INDEX(International!L$3:L$2000,_xlfn.XMATCH(100,International!L$3:L$2000,1,1)+$BR12)=""),NA(),INDEX(International!L$3:L$2000,_xlfn.XMATCH(100,International!L$3:L$2000,1,1)+$BR12)), NA())</f>
        <v>#N/A</v>
      </c>
      <c r="CQ12" t="e">
        <f t="shared" si="4"/>
        <v>#N/A</v>
      </c>
      <c r="CR12" t="e">
        <f>IF(OR(ISNA($A12),$AC12&lt;100),NA(),IF($BR12=0,0,FLOOR((CP12-_xlfn.XLOOKUP(_xlfn.AGGREGATE(5,6,$BR$3:$BR1963),$BR$3:$BR$2000,CP$3:CP$2000,1,1))/_xlfn.XLOOKUP($BR12,$BR$3:$BR$2000,$BR$3:$BR$2000,1,1), 1)))</f>
        <v>#N/A</v>
      </c>
      <c r="CS12" t="e">
        <f t="shared" si="38"/>
        <v>#N/A</v>
      </c>
      <c r="CT12" t="e" cm="1">
        <f t="array" ref="CT12">IFERROR(IF(OR(ISNA($A12),$AC12&lt;100,INDEX(International!O$3:O$2000,_xlfn.XMATCH(100,International!O$3:O$2000,1,1)+$BR12)=""),NA(),INDEX(International!O$3:O$2000,_xlfn.XMATCH(100,International!O$3:O$2000,1,1)+$BR12)), NA())</f>
        <v>#N/A</v>
      </c>
      <c r="CU12" t="e">
        <f>IF(OR(ISNA($A12),$AC12&lt;100),NA(),IF(CT12=100,0,($BR12*LOG(2)/LOG(CT12/100))))</f>
        <v>#N/A</v>
      </c>
      <c r="CV12" t="e">
        <f>IF(OR(ISNA($A12),$AC12&lt;100),NA(),IF($BR12=0,0,FLOOR((CT12-_xlfn.XLOOKUP(_xlfn.AGGREGATE(5,6,$BR$3:$BR1963),$BR$3:$BR$2000,CT$3:CT$2000,1,1))/_xlfn.XLOOKUP($BR12,$BR$3:$BR$2000,$BR$3:$BR$2000,1,1), 1)))</f>
        <v>#N/A</v>
      </c>
      <c r="CW12" t="e">
        <f t="shared" si="39"/>
        <v>#N/A</v>
      </c>
      <c r="CX12" t="e" cm="1">
        <f t="array" ref="CX12">IFERROR(IF(OR(ISNA($A12),$AC12&lt;100,INDEX(International!R$3:R$2000,_xlfn.XMATCH(100,International!R$3:R$2000,1,1)+$BR12)=""),NA(),INDEX(International!R$3:R$2000,_xlfn.XMATCH(100,International!R$3:R$2000,1,1)+$BR12)), NA())</f>
        <v>#N/A</v>
      </c>
      <c r="CY12" t="e">
        <f t="shared" si="5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 t="e">
        <f t="shared" si="40"/>
        <v>#N/A</v>
      </c>
      <c r="DB12" t="e" cm="1">
        <f t="array" ref="DB12">IFERROR(IF(OR(ISNA($A12),$AC12&lt;100,INDEX(International!U$3:U$2000,_xlfn.XMATCH(100,International!U$3:U$2000,1,1)+$BR12)=""),NA(),INDEX(International!U$3:U$2000,_xlfn.XMATCH(100,International!U$3:U$2000,1,1)+$BR12)), NA())</f>
        <v>#N/A</v>
      </c>
      <c r="DC12" t="e">
        <f t="shared" si="6"/>
        <v>#N/A</v>
      </c>
      <c r="DD12" t="e">
        <f>IF(OR(ISNA($A12),$AC12&lt;100),NA(),IF($BR12=0,0,FLOOR((DB12-_xlfn.XLOOKUP(_xlfn.AGGREGATE(5,6,$BR$3:$BR1963),$BR$3:$BR$2000,DB$3:DB$2000,1,1))/_xlfn.XLOOKUP($BR12,$BR$3:$BR$2000,$BR$3:$BR$2000,1,1), 1)))</f>
        <v>#N/A</v>
      </c>
      <c r="DE12" t="e">
        <f t="shared" si="41"/>
        <v>#N/A</v>
      </c>
      <c r="DF12" t="e" cm="1">
        <f t="array" ref="DF12">IFERROR(IF(OR(ISNA($A12),$AC12&lt;100,INDEX(International!X$3:X$2000,_xlfn.XMATCH(100,International!X$3:X$2000,1,1)+$BR12)=""),NA(),INDEX(International!X$3:X$2000,_xlfn.XMATCH(100,International!X$3:X$2000,1,1)+$BR12)), NA())</f>
        <v>#N/A</v>
      </c>
      <c r="DG12" t="e">
        <f t="shared" si="7"/>
        <v>#N/A</v>
      </c>
      <c r="DH12" t="e">
        <f>IF(OR(ISNA($A12),$AC12&lt;100),NA(),IF($BR12=0,0,FLOOR((DF12-_xlfn.XLOOKUP(_xlfn.AGGREGATE(5,6,$BR$3:$BR1963),$BR$3:$BR$2000,DF$3:DF$2000,1,1))/_xlfn.XLOOKUP($BR12,$BR$3:$BR$2000,$BR$3:$BR$2000,1,1), 1)))</f>
        <v>#N/A</v>
      </c>
      <c r="DI12" t="e">
        <f t="shared" si="42"/>
        <v>#N/A</v>
      </c>
      <c r="DJ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11+1,DJ11+1,NA())))</f>
        <v>9</v>
      </c>
      <c r="DK12" t="e" cm="1">
        <f t="array" ref="DK12">IFERROR(IF(ISNA($A12),NA(),INDEX(B$3:B$2000,_xlfn.XMATCH(Configuration!$B$12,B$3:B$2000,1,1)+$DJ12)-0), NA())</f>
        <v>#N/A</v>
      </c>
      <c r="DL12" cm="1">
        <f t="array" ref="DL12">IFERROR(IF(ISNA($A12),NA(),INDEX(E$3:E$2000,_xlfn.XMATCH(Configuration!$B$12,E$3:E$2000,1,1)+$DJ12)-0), NA())</f>
        <v>669</v>
      </c>
      <c r="DM12" t="e" cm="1">
        <f t="array" ref="DM12">IFERROR(IF(ISNA($A12),NA(),INDEX(H$3:H$2000,_xlfn.XMATCH(Configuration!$B$12,H$3:H$2000,1,1)+$DJ12)-0), NA())</f>
        <v>#N/A</v>
      </c>
      <c r="DN12" cm="1">
        <f t="array" ref="DN12">IFERROR(IF(ISNA($A12),NA(),INDEX(K$3:K$2000,_xlfn.XMATCH(Configuration!$B$12,K$3:K$2000,1,1)+$DJ12)-0), NA())</f>
        <v>337</v>
      </c>
      <c r="DO12" cm="1">
        <f t="array" ref="DO12">IFERROR(IF(ISNA($A12),NA(),INDEX(N$3:N$2000,_xlfn.XMATCH(Configuration!$B$12,N$3:N$2000,1,1)+$DJ12)-0), NA())</f>
        <v>625</v>
      </c>
      <c r="DP12" t="e" cm="1">
        <f t="array" ref="DP12">IFERROR(IF(ISNA($A12),NA(),INDEX(Q$3:Q$2000,_xlfn.XMATCH(Configuration!$B$12,Q$3:Q$2000,1,1)+$DJ12)-0), NA())</f>
        <v>#N/A</v>
      </c>
      <c r="DQ12" cm="1">
        <f t="array" ref="DQ12">IFERROR(IF(ISNA($A12),NA(),INDEX(T$3:T$2000,_xlfn.XMATCH(Configuration!$B$12,T$3:T$2000,1,1)+$DJ12)-0), NA())</f>
        <v>364</v>
      </c>
      <c r="DR12" cm="1">
        <f t="array" ref="DR12">IFERROR(IF(ISNA($A12),NA(),INDEX(W$3:W$2000,_xlfn.XMATCH(Configuration!$B$12,W$3:W$2000,1,1)+$DJ12)-0), NA())</f>
        <v>574</v>
      </c>
    </row>
    <row r="13" spans="1:122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8"/>
        <v>12</v>
      </c>
      <c r="AD13">
        <f t="shared" si="9"/>
        <v>3</v>
      </c>
      <c r="AE13">
        <f t="shared" si="10"/>
        <v>1</v>
      </c>
      <c r="AF13" s="5">
        <f t="shared" si="11"/>
        <v>0</v>
      </c>
      <c r="AG13">
        <f t="shared" si="12"/>
        <v>8</v>
      </c>
      <c r="AH13">
        <f t="shared" si="13"/>
        <v>8</v>
      </c>
      <c r="AI13">
        <f t="shared" si="14"/>
        <v>0</v>
      </c>
      <c r="AJ13">
        <f t="shared" si="15"/>
        <v>0</v>
      </c>
      <c r="AK13">
        <f t="shared" si="16"/>
        <v>8</v>
      </c>
      <c r="AL13" s="2">
        <f t="shared" si="17"/>
        <v>0.25</v>
      </c>
      <c r="AM13" s="2">
        <f t="shared" si="18"/>
        <v>0.75</v>
      </c>
      <c r="AN13" s="2">
        <f t="shared" si="19"/>
        <v>0</v>
      </c>
      <c r="AO13" s="2">
        <f t="shared" si="20"/>
        <v>0.33333333333333331</v>
      </c>
      <c r="AP13" s="2">
        <f t="shared" si="21"/>
        <v>0</v>
      </c>
      <c r="AQ13" s="2">
        <f t="shared" si="22"/>
        <v>0.16666666666666666</v>
      </c>
      <c r="AR13" s="2">
        <f t="shared" si="23"/>
        <v>0.16666666666666666</v>
      </c>
      <c r="AS13" s="2">
        <f t="shared" si="24"/>
        <v>0</v>
      </c>
      <c r="AT13" s="2">
        <f t="shared" si="25"/>
        <v>0</v>
      </c>
      <c r="AU13" s="2">
        <f t="shared" si="26"/>
        <v>0.33333333333333331</v>
      </c>
      <c r="AV13" s="3">
        <f t="shared" ca="1" si="27"/>
        <v>1</v>
      </c>
      <c r="AW13" s="2">
        <f t="shared" si="28"/>
        <v>0</v>
      </c>
      <c r="AX13" s="2">
        <f t="shared" si="29"/>
        <v>-1</v>
      </c>
      <c r="AY13">
        <f t="shared" si="30"/>
        <v>19</v>
      </c>
      <c r="AZ13">
        <f t="shared" si="31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2"/>
        <v>#N/A</v>
      </c>
      <c r="BS13" t="e">
        <f>IFERROR(IF(OR(ISNA($A13),$AC13&lt;100),NA(),IF(FLOOR(2^($BR13+(LOG(100)/LOG(2))),2)-100&gt; _xlfn.AGGREGATE(4,6,$BZ$3:$DF$2000)+2000,NA(),FLOOR(2^($BR13+(LOG(100)/LOG(2))),2))), NA())</f>
        <v>#N/A</v>
      </c>
      <c r="BT13" t="e">
        <f>IFERROR(IF(OR(ISNA($A13),$AC13&lt;100),NA(),IF(FLOOR((2^(($BR13+4*LOG(10)/LOG(2))/2)),2)&gt; _xlfn.AGGREGATE(4,6,$BZ$3:$DF$2000)+2000,NA(),FLOOR((2^(($BR13+4*LOG(10)/LOG(2))/2)),2))), NA())</f>
        <v>#N/A</v>
      </c>
      <c r="BU13" t="e">
        <f>IFERROR(IF(OR(ISNA($A13),$AC13&lt;100),NA(),IF(FLOOR((2^(($BR13+6*LOG(10)/LOG(2))/3)),2)&gt; _xlfn.AGGREGATE(4,6,$BZ$3:$DF$2000)+2000,NA(),FLOOR((2^(($BR13+6*LOG(10)/LOG(2))/3)),2))), NA())</f>
        <v>#N/A</v>
      </c>
      <c r="BV13" t="e">
        <f>IFERROR(IF(OR(ISNA($A13),$AC13&lt;100),NA(),IF(FLOOR((2^(($BR13+8*LOG(10)/LOG(2))/4)),2)&gt; _xlfn.AGGREGATE(4,6,$BZ$3:$DF$2000)+2000,NA(),FLOOR((2^(($BR13+8*LOG(10)/LOG(2))/4)),2))), NA())</f>
        <v>#N/A</v>
      </c>
      <c r="BW13" t="e">
        <f>IFERROR(IF(OR(ISNA($A13),$AC13&lt;100),NA(),IF(FLOOR((2^(($BR13+10*LOG(10)/LOG(2))/5)),2)&gt; _xlfn.AGGREGATE(4,6,$BZ$3:$DF$2000)+2000,NA(),FLOOR((2^(($BR13+10*LOG(10)/LOG(2))/5)),2))),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_xlfn.AGGREGATE(4,6,$BZ$3:$DF$2000)+2000,NA(),FLOOR((2^(($BR13+2*_xlfn.XLOOKUP(_xlfn.AGGREGATE(4,6,$BR$3:$BR1964),$BR$3:$BR$2000,$CA$3:$CA$2000,1,1)*LOG(10)/LOG(2))/_xlfn.XLOOKUP(_xlfn.AGGREGATE(4,6,$BR$3:$BR1964),$BR$3:$BR$2000,$CA$3:$CA$2000,1,1))),2))),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3"/>
        <v>#N/A</v>
      </c>
      <c r="CA13" t="e">
        <f t="shared" si="0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>
        <f t="shared" si="34"/>
        <v>#N/A</v>
      </c>
      <c r="CD13" t="e" cm="1">
        <f t="array" ref="CD13">IFERROR(IF(OR(ISNA($A13),$AC13&lt;100,INDEX(International!C$3:C$2000,_xlfn.XMATCH(100,International!C$3:C$2000,1,1)+$BR13)=""),NA(),INDEX(International!C$3:C$2000,_xlfn.XMATCH(100,International!C$3:C$2000,1,1)+$BR13)), NA())</f>
        <v>#N/A</v>
      </c>
      <c r="CE13" t="e">
        <f t="shared" si="1"/>
        <v>#N/A</v>
      </c>
      <c r="CF13" t="e">
        <f>IF(OR(ISNA($A13),$AC13&lt;100),NA(),IF($BR13=0,0,FLOOR((CD13-_xlfn.XLOOKUP(_xlfn.AGGREGATE(5,6,$BR$3:$BR1964),$BR$3:$BR$2000,CD$3:CD$2000,1,1))/_xlfn.XLOOKUP($BR13,$BR$3:$BR$2000,$BR$3:$BR$2000,1,1), 1)))</f>
        <v>#N/A</v>
      </c>
      <c r="CG13" t="e">
        <f t="shared" si="35"/>
        <v>#N/A</v>
      </c>
      <c r="CH13" t="e" cm="1">
        <f t="array" ref="CH13">IFERROR(IF(OR(ISNA($A13),$AC13&lt;100,INDEX(International!F$3:F$2000,_xlfn.XMATCH(100,International!F$3:F$2000,1,1)+$BR13)=""),NA(),INDEX(International!F$3:F$2000,_xlfn.XMATCH(100,International!F$3:F$2000,1,1)+$BR13)), NA())</f>
        <v>#N/A</v>
      </c>
      <c r="CI13" t="e">
        <f t="shared" si="2"/>
        <v>#N/A</v>
      </c>
      <c r="CJ13" t="e">
        <f>IF(OR(ISNA($A13),$AC13&lt;100),NA(),IF($BR13=0,0,FLOOR((CH13-_xlfn.XLOOKUP(_xlfn.AGGREGATE(5,6,$BR$3:$BR1964),$BR$3:$BR$2000,CH$3:CH$2000,1,1))/_xlfn.XLOOKUP($BR13,$BR$3:$BR$2000,$BR$3:$BR$2000,1,1), 1)))</f>
        <v>#N/A</v>
      </c>
      <c r="CK13" t="e">
        <f t="shared" si="36"/>
        <v>#N/A</v>
      </c>
      <c r="CL13" t="e" cm="1">
        <f t="array" ref="CL13">IFERROR(IF(OR(ISNA($A13),$AC13&lt;100,INDEX(International!I$3:I$2000,_xlfn.XMATCH(100,International!I$3:I$2000,1,1)+$BR13)=""),NA(),INDEX(International!I$3:I$2000,_xlfn.XMATCH(100,International!I$3:I$2000,1,1)+$BR13)), NA())</f>
        <v>#N/A</v>
      </c>
      <c r="CM13" t="e">
        <f t="shared" si="3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>
        <f t="shared" si="37"/>
        <v>#N/A</v>
      </c>
      <c r="CP13" t="e" cm="1">
        <f t="array" ref="CP13">IFERROR(IF(OR(ISNA($A13),$AC13&lt;100,INDEX(International!L$3:L$2000,_xlfn.XMATCH(100,International!L$3:L$2000,1,1)+$BR13)=""),NA(),INDEX(International!L$3:L$2000,_xlfn.XMATCH(100,International!L$3:L$2000,1,1)+$BR13)), NA())</f>
        <v>#N/A</v>
      </c>
      <c r="CQ13" t="e">
        <f t="shared" si="4"/>
        <v>#N/A</v>
      </c>
      <c r="CR13" t="e">
        <f>IF(OR(ISNA($A13),$AC13&lt;100),NA(),IF($BR13=0,0,FLOOR((CP13-_xlfn.XLOOKUP(_xlfn.AGGREGATE(5,6,$BR$3:$BR1964),$BR$3:$BR$2000,CP$3:CP$2000,1,1))/_xlfn.XLOOKUP($BR13,$BR$3:$BR$2000,$BR$3:$BR$2000,1,1), 1)))</f>
        <v>#N/A</v>
      </c>
      <c r="CS13" t="e">
        <f t="shared" si="38"/>
        <v>#N/A</v>
      </c>
      <c r="CT13" t="e" cm="1">
        <f t="array" ref="CT13">IFERROR(IF(OR(ISNA($A13),$AC13&lt;100,INDEX(International!O$3:O$2000,_xlfn.XMATCH(100,International!O$3:O$2000,1,1)+$BR13)=""),NA(),INDEX(International!O$3:O$2000,_xlfn.XMATCH(100,International!O$3:O$2000,1,1)+$BR13)), NA())</f>
        <v>#N/A</v>
      </c>
      <c r="CU13" t="e">
        <f>IF(OR(ISNA($A13),$AC13&lt;100),NA(),IF(CT13=100,0,($BR13*LOG(2)/LOG(CT13/100))))</f>
        <v>#N/A</v>
      </c>
      <c r="CV13" t="e">
        <f>IF(OR(ISNA($A13),$AC13&lt;100),NA(),IF($BR13=0,0,FLOOR((CT13-_xlfn.XLOOKUP(_xlfn.AGGREGATE(5,6,$BR$3:$BR1964),$BR$3:$BR$2000,CT$3:CT$2000,1,1))/_xlfn.XLOOKUP($BR13,$BR$3:$BR$2000,$BR$3:$BR$2000,1,1), 1)))</f>
        <v>#N/A</v>
      </c>
      <c r="CW13" t="e">
        <f t="shared" si="39"/>
        <v>#N/A</v>
      </c>
      <c r="CX13" t="e" cm="1">
        <f t="array" ref="CX13">IFERROR(IF(OR(ISNA($A13),$AC13&lt;100,INDEX(International!R$3:R$2000,_xlfn.XMATCH(100,International!R$3:R$2000,1,1)+$BR13)=""),NA(),INDEX(International!R$3:R$2000,_xlfn.XMATCH(100,International!R$3:R$2000,1,1)+$BR13)), NA())</f>
        <v>#N/A</v>
      </c>
      <c r="CY13" t="e">
        <f t="shared" si="5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 t="e">
        <f t="shared" si="40"/>
        <v>#N/A</v>
      </c>
      <c r="DB13" t="e" cm="1">
        <f t="array" ref="DB13">IFERROR(IF(OR(ISNA($A13),$AC13&lt;100,INDEX(International!U$3:U$2000,_xlfn.XMATCH(100,International!U$3:U$2000,1,1)+$BR13)=""),NA(),INDEX(International!U$3:U$2000,_xlfn.XMATCH(100,International!U$3:U$2000,1,1)+$BR13)), NA())</f>
        <v>#N/A</v>
      </c>
      <c r="DC13" t="e">
        <f t="shared" si="6"/>
        <v>#N/A</v>
      </c>
      <c r="DD13" t="e">
        <f>IF(OR(ISNA($A13),$AC13&lt;100),NA(),IF($BR13=0,0,FLOOR((DB13-_xlfn.XLOOKUP(_xlfn.AGGREGATE(5,6,$BR$3:$BR1964),$BR$3:$BR$2000,DB$3:DB$2000,1,1))/_xlfn.XLOOKUP($BR13,$BR$3:$BR$2000,$BR$3:$BR$2000,1,1), 1)))</f>
        <v>#N/A</v>
      </c>
      <c r="DE13" t="e">
        <f t="shared" si="41"/>
        <v>#N/A</v>
      </c>
      <c r="DF13" t="e" cm="1">
        <f t="array" ref="DF13">IFERROR(IF(OR(ISNA($A13),$AC13&lt;100,INDEX(International!X$3:X$2000,_xlfn.XMATCH(100,International!X$3:X$2000,1,1)+$BR13)=""),NA(),INDEX(International!X$3:X$2000,_xlfn.XMATCH(100,International!X$3:X$2000,1,1)+$BR13)), NA())</f>
        <v>#N/A</v>
      </c>
      <c r="DG13" t="e">
        <f t="shared" si="7"/>
        <v>#N/A</v>
      </c>
      <c r="DH13" t="e">
        <f>IF(OR(ISNA($A13),$AC13&lt;100),NA(),IF($BR13=0,0,FLOOR((DF13-_xlfn.XLOOKUP(_xlfn.AGGREGATE(5,6,$BR$3:$BR1964),$BR$3:$BR$2000,DF$3:DF$2000,1,1))/_xlfn.XLOOKUP($BR13,$BR$3:$BR$2000,$BR$3:$BR$2000,1,1), 1)))</f>
        <v>#N/A</v>
      </c>
      <c r="DI13" t="e">
        <f t="shared" si="42"/>
        <v>#N/A</v>
      </c>
      <c r="DJ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12+1,DJ12+1,NA())))</f>
        <v>10</v>
      </c>
      <c r="DK13" t="e" cm="1">
        <f t="array" ref="DK13">IFERROR(IF(ISNA($A13),NA(),INDEX(B$3:B$2000,_xlfn.XMATCH(Configuration!$B$12,B$3:B$2000,1,1)+$DJ13)-0), NA())</f>
        <v>#N/A</v>
      </c>
      <c r="DL13" cm="1">
        <f t="array" ref="DL13">IFERROR(IF(ISNA($A13),NA(),INDEX(E$3:E$2000,_xlfn.XMATCH(Configuration!$B$12,E$3:E$2000,1,1)+$DJ13)-0), NA())</f>
        <v>818</v>
      </c>
      <c r="DM13" t="e" cm="1">
        <f t="array" ref="DM13">IFERROR(IF(ISNA($A13),NA(),INDEX(H$3:H$2000,_xlfn.XMATCH(Configuration!$B$12,H$3:H$2000,1,1)+$DJ13)-0), NA())</f>
        <v>#N/A</v>
      </c>
      <c r="DN13" cm="1">
        <f t="array" ref="DN13">IFERROR(IF(ISNA($A13),NA(),INDEX(K$3:K$2000,_xlfn.XMATCH(Configuration!$B$12,K$3:K$2000,1,1)+$DJ13)-0), NA())</f>
        <v>367</v>
      </c>
      <c r="DO13" cm="1">
        <f t="array" ref="DO13">IFERROR(IF(ISNA($A13),NA(),INDEX(N$3:N$2000,_xlfn.XMATCH(Configuration!$B$12,N$3:N$2000,1,1)+$DJ13)-0), NA())</f>
        <v>656</v>
      </c>
      <c r="DP13" t="e" cm="1">
        <f t="array" ref="DP13">IFERROR(IF(ISNA($A13),NA(),INDEX(Q$3:Q$2000,_xlfn.XMATCH(Configuration!$B$12,Q$3:Q$2000,1,1)+$DJ13)-0), NA())</f>
        <v>#N/A</v>
      </c>
      <c r="DQ13" cm="1">
        <f t="array" ref="DQ13">IFERROR(IF(ISNA($A13),NA(),INDEX(T$3:T$2000,_xlfn.XMATCH(Configuration!$B$12,T$3:T$2000,1,1)+$DJ13)-0), NA())</f>
        <v>392</v>
      </c>
      <c r="DR13" cm="1">
        <f t="array" ref="DR13">IFERROR(IF(ISNA($A13),NA(),INDEX(W$3:W$2000,_xlfn.XMATCH(Configuration!$B$12,W$3:W$2000,1,1)+$DJ13)-0), NA())</f>
        <v>685</v>
      </c>
    </row>
    <row r="14" spans="1:122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8"/>
        <v>13</v>
      </c>
      <c r="AD14">
        <f t="shared" si="9"/>
        <v>3</v>
      </c>
      <c r="AE14">
        <f t="shared" si="10"/>
        <v>1</v>
      </c>
      <c r="AF14" s="5">
        <f t="shared" si="11"/>
        <v>0</v>
      </c>
      <c r="AG14">
        <f t="shared" si="12"/>
        <v>9</v>
      </c>
      <c r="AH14">
        <f t="shared" si="13"/>
        <v>9</v>
      </c>
      <c r="AI14">
        <f t="shared" si="14"/>
        <v>0</v>
      </c>
      <c r="AJ14">
        <f t="shared" si="15"/>
        <v>0</v>
      </c>
      <c r="AK14">
        <f t="shared" si="16"/>
        <v>9</v>
      </c>
      <c r="AL14" s="2">
        <f t="shared" si="17"/>
        <v>0.25</v>
      </c>
      <c r="AM14" s="2">
        <f t="shared" si="18"/>
        <v>0.75</v>
      </c>
      <c r="AN14" s="2">
        <f t="shared" si="19"/>
        <v>0</v>
      </c>
      <c r="AO14" s="2">
        <f t="shared" si="20"/>
        <v>0.30769230769230771</v>
      </c>
      <c r="AP14" s="2">
        <f t="shared" si="21"/>
        <v>0</v>
      </c>
      <c r="AQ14" s="2">
        <f t="shared" si="22"/>
        <v>0.15384615384615385</v>
      </c>
      <c r="AR14" s="2">
        <f t="shared" si="23"/>
        <v>0.23076923076923078</v>
      </c>
      <c r="AS14" s="2">
        <f t="shared" si="24"/>
        <v>0</v>
      </c>
      <c r="AT14" s="2">
        <f t="shared" si="25"/>
        <v>0</v>
      </c>
      <c r="AU14" s="2">
        <f t="shared" si="26"/>
        <v>0.30769230769230771</v>
      </c>
      <c r="AV14" s="3">
        <f t="shared" ca="1" si="27"/>
        <v>1.1428571428571428</v>
      </c>
      <c r="AW14" s="2">
        <f t="shared" si="28"/>
        <v>8.3333333333333329E-2</v>
      </c>
      <c r="AX14" s="2">
        <f t="shared" si="29"/>
        <v>0</v>
      </c>
      <c r="AY14">
        <f t="shared" si="30"/>
        <v>24</v>
      </c>
      <c r="AZ14">
        <f t="shared" si="31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2"/>
        <v>#N/A</v>
      </c>
      <c r="BS14" t="e">
        <f>IFERROR(IF(OR(ISNA($A14),$AC14&lt;100),NA(),IF(FLOOR(2^($BR14+(LOG(100)/LOG(2))),2)-100&gt; _xlfn.AGGREGATE(4,6,$BZ$3:$DF$2000)+2000,NA(),FLOOR(2^($BR14+(LOG(100)/LOG(2))),2))), NA())</f>
        <v>#N/A</v>
      </c>
      <c r="BT14" t="e">
        <f>IFERROR(IF(OR(ISNA($A14),$AC14&lt;100),NA(),IF(FLOOR((2^(($BR14+4*LOG(10)/LOG(2))/2)),2)&gt; _xlfn.AGGREGATE(4,6,$BZ$3:$DF$2000)+2000,NA(),FLOOR((2^(($BR14+4*LOG(10)/LOG(2))/2)),2))), NA())</f>
        <v>#N/A</v>
      </c>
      <c r="BU14" t="e">
        <f>IFERROR(IF(OR(ISNA($A14),$AC14&lt;100),NA(),IF(FLOOR((2^(($BR14+6*LOG(10)/LOG(2))/3)),2)&gt; _xlfn.AGGREGATE(4,6,$BZ$3:$DF$2000)+2000,NA(),FLOOR((2^(($BR14+6*LOG(10)/LOG(2))/3)),2))), NA())</f>
        <v>#N/A</v>
      </c>
      <c r="BV14" t="e">
        <f>IFERROR(IF(OR(ISNA($A14),$AC14&lt;100),NA(),IF(FLOOR((2^(($BR14+8*LOG(10)/LOG(2))/4)),2)&gt; _xlfn.AGGREGATE(4,6,$BZ$3:$DF$2000)+2000,NA(),FLOOR((2^(($BR14+8*LOG(10)/LOG(2))/4)),2))), NA())</f>
        <v>#N/A</v>
      </c>
      <c r="BW14" t="e">
        <f>IFERROR(IF(OR(ISNA($A14),$AC14&lt;100),NA(),IF(FLOOR((2^(($BR14+10*LOG(10)/LOG(2))/5)),2)&gt; _xlfn.AGGREGATE(4,6,$BZ$3:$DF$2000)+2000,NA(),FLOOR((2^(($BR14+10*LOG(10)/LOG(2))/5)),2))),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_xlfn.AGGREGATE(4,6,$BZ$3:$DF$2000)+2000,NA(),FLOOR((2^(($BR14+2*_xlfn.XLOOKUP(_xlfn.AGGREGATE(4,6,$BR$3:$BR1965),$BR$3:$BR$2000,$CA$3:$CA$2000,1,1)*LOG(10)/LOG(2))/_xlfn.XLOOKUP(_xlfn.AGGREGATE(4,6,$BR$3:$BR1965),$BR$3:$BR$2000,$CA$3:$CA$2000,1,1))),2))),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3"/>
        <v>#N/A</v>
      </c>
      <c r="CA14" t="e">
        <f t="shared" si="0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>
        <f t="shared" si="34"/>
        <v>#N/A</v>
      </c>
      <c r="CD14" t="e" cm="1">
        <f t="array" ref="CD14">IFERROR(IF(OR(ISNA($A14),$AC14&lt;100,INDEX(International!C$3:C$2000,_xlfn.XMATCH(100,International!C$3:C$2000,1,1)+$BR14)=""),NA(),INDEX(International!C$3:C$2000,_xlfn.XMATCH(100,International!C$3:C$2000,1,1)+$BR14)), NA())</f>
        <v>#N/A</v>
      </c>
      <c r="CE14" t="e">
        <f t="shared" si="1"/>
        <v>#N/A</v>
      </c>
      <c r="CF14" t="e">
        <f>IF(OR(ISNA($A14),$AC14&lt;100),NA(),IF($BR14=0,0,FLOOR((CD14-_xlfn.XLOOKUP(_xlfn.AGGREGATE(5,6,$BR$3:$BR1965),$BR$3:$BR$2000,CD$3:CD$2000,1,1))/_xlfn.XLOOKUP($BR14,$BR$3:$BR$2000,$BR$3:$BR$2000,1,1), 1)))</f>
        <v>#N/A</v>
      </c>
      <c r="CG14" t="e">
        <f t="shared" si="35"/>
        <v>#N/A</v>
      </c>
      <c r="CH14" t="e" cm="1">
        <f t="array" ref="CH14">IFERROR(IF(OR(ISNA($A14),$AC14&lt;100,INDEX(International!F$3:F$2000,_xlfn.XMATCH(100,International!F$3:F$2000,1,1)+$BR14)=""),NA(),INDEX(International!F$3:F$2000,_xlfn.XMATCH(100,International!F$3:F$2000,1,1)+$BR14)), NA())</f>
        <v>#N/A</v>
      </c>
      <c r="CI14" t="e">
        <f t="shared" si="2"/>
        <v>#N/A</v>
      </c>
      <c r="CJ14" t="e">
        <f>IF(OR(ISNA($A14),$AC14&lt;100),NA(),IF($BR14=0,0,FLOOR((CH14-_xlfn.XLOOKUP(_xlfn.AGGREGATE(5,6,$BR$3:$BR1965),$BR$3:$BR$2000,CH$3:CH$2000,1,1))/_xlfn.XLOOKUP($BR14,$BR$3:$BR$2000,$BR$3:$BR$2000,1,1), 1)))</f>
        <v>#N/A</v>
      </c>
      <c r="CK14" t="e">
        <f t="shared" si="36"/>
        <v>#N/A</v>
      </c>
      <c r="CL14" t="e" cm="1">
        <f t="array" ref="CL14">IFERROR(IF(OR(ISNA($A14),$AC14&lt;100,INDEX(International!I$3:I$2000,_xlfn.XMATCH(100,International!I$3:I$2000,1,1)+$BR14)=""),NA(),INDEX(International!I$3:I$2000,_xlfn.XMATCH(100,International!I$3:I$2000,1,1)+$BR14)), NA())</f>
        <v>#N/A</v>
      </c>
      <c r="CM14" t="e">
        <f t="shared" si="3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>
        <f t="shared" si="37"/>
        <v>#N/A</v>
      </c>
      <c r="CP14" t="e" cm="1">
        <f t="array" ref="CP14">IFERROR(IF(OR(ISNA($A14),$AC14&lt;100,INDEX(International!L$3:L$2000,_xlfn.XMATCH(100,International!L$3:L$2000,1,1)+$BR14)=""),NA(),INDEX(International!L$3:L$2000,_xlfn.XMATCH(100,International!L$3:L$2000,1,1)+$BR14)), NA())</f>
        <v>#N/A</v>
      </c>
      <c r="CQ14" t="e">
        <f t="shared" si="4"/>
        <v>#N/A</v>
      </c>
      <c r="CR14" t="e">
        <f>IF(OR(ISNA($A14),$AC14&lt;100),NA(),IF($BR14=0,0,FLOOR((CP14-_xlfn.XLOOKUP(_xlfn.AGGREGATE(5,6,$BR$3:$BR1965),$BR$3:$BR$2000,CP$3:CP$2000,1,1))/_xlfn.XLOOKUP($BR14,$BR$3:$BR$2000,$BR$3:$BR$2000,1,1), 1)))</f>
        <v>#N/A</v>
      </c>
      <c r="CS14" t="e">
        <f t="shared" si="38"/>
        <v>#N/A</v>
      </c>
      <c r="CT14" t="e" cm="1">
        <f t="array" ref="CT14">IFERROR(IF(OR(ISNA($A14),$AC14&lt;100,INDEX(International!O$3:O$2000,_xlfn.XMATCH(100,International!O$3:O$2000,1,1)+$BR14)=""),NA(),INDEX(International!O$3:O$2000,_xlfn.XMATCH(100,International!O$3:O$2000,1,1)+$BR14)), NA())</f>
        <v>#N/A</v>
      </c>
      <c r="CU14" t="e">
        <f>IF(OR(ISNA($A14),$AC14&lt;100),NA(),IF(CT14=100,0,($BR14*LOG(2)/LOG(CT14/100))))</f>
        <v>#N/A</v>
      </c>
      <c r="CV14" t="e">
        <f>IF(OR(ISNA($A14),$AC14&lt;100),NA(),IF($BR14=0,0,FLOOR((CT14-_xlfn.XLOOKUP(_xlfn.AGGREGATE(5,6,$BR$3:$BR1965),$BR$3:$BR$2000,CT$3:CT$2000,1,1))/_xlfn.XLOOKUP($BR14,$BR$3:$BR$2000,$BR$3:$BR$2000,1,1), 1)))</f>
        <v>#N/A</v>
      </c>
      <c r="CW14" t="e">
        <f t="shared" si="39"/>
        <v>#N/A</v>
      </c>
      <c r="CX14" t="e" cm="1">
        <f t="array" ref="CX14">IFERROR(IF(OR(ISNA($A14),$AC14&lt;100,INDEX(International!R$3:R$2000,_xlfn.XMATCH(100,International!R$3:R$2000,1,1)+$BR14)=""),NA(),INDEX(International!R$3:R$2000,_xlfn.XMATCH(100,International!R$3:R$2000,1,1)+$BR14)), NA())</f>
        <v>#N/A</v>
      </c>
      <c r="CY14" t="e">
        <f t="shared" si="5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 t="e">
        <f t="shared" si="40"/>
        <v>#N/A</v>
      </c>
      <c r="DB14" t="e" cm="1">
        <f t="array" ref="DB14">IFERROR(IF(OR(ISNA($A14),$AC14&lt;100,INDEX(International!U$3:U$2000,_xlfn.XMATCH(100,International!U$3:U$2000,1,1)+$BR14)=""),NA(),INDEX(International!U$3:U$2000,_xlfn.XMATCH(100,International!U$3:U$2000,1,1)+$BR14)), NA())</f>
        <v>#N/A</v>
      </c>
      <c r="DC14" t="e">
        <f t="shared" si="6"/>
        <v>#N/A</v>
      </c>
      <c r="DD14" t="e">
        <f>IF(OR(ISNA($A14),$AC14&lt;100),NA(),IF($BR14=0,0,FLOOR((DB14-_xlfn.XLOOKUP(_xlfn.AGGREGATE(5,6,$BR$3:$BR1965),$BR$3:$BR$2000,DB$3:DB$2000,1,1))/_xlfn.XLOOKUP($BR14,$BR$3:$BR$2000,$BR$3:$BR$2000,1,1), 1)))</f>
        <v>#N/A</v>
      </c>
      <c r="DE14" t="e">
        <f t="shared" si="41"/>
        <v>#N/A</v>
      </c>
      <c r="DF14" t="e" cm="1">
        <f t="array" ref="DF14">IFERROR(IF(OR(ISNA($A14),$AC14&lt;100,INDEX(International!X$3:X$2000,_xlfn.XMATCH(100,International!X$3:X$2000,1,1)+$BR14)=""),NA(),INDEX(International!X$3:X$2000,_xlfn.XMATCH(100,International!X$3:X$2000,1,1)+$BR14)), NA())</f>
        <v>#N/A</v>
      </c>
      <c r="DG14" t="e">
        <f t="shared" si="7"/>
        <v>#N/A</v>
      </c>
      <c r="DH14" t="e">
        <f>IF(OR(ISNA($A14),$AC14&lt;100),NA(),IF($BR14=0,0,FLOOR((DF14-_xlfn.XLOOKUP(_xlfn.AGGREGATE(5,6,$BR$3:$BR1965),$BR$3:$BR$2000,DF$3:DF$2000,1,1))/_xlfn.XLOOKUP($BR14,$BR$3:$BR$2000,$BR$3:$BR$2000,1,1), 1)))</f>
        <v>#N/A</v>
      </c>
      <c r="DI14" t="e">
        <f t="shared" si="42"/>
        <v>#N/A</v>
      </c>
      <c r="DJ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13+1,DJ13+1,NA())))</f>
        <v>11</v>
      </c>
      <c r="DK14" t="e" cm="1">
        <f t="array" ref="DK14">IFERROR(IF(ISNA($A14),NA(),INDEX(B$3:B$2000,_xlfn.XMATCH(Configuration!$B$12,B$3:B$2000,1,1)+$DJ14)-0), NA())</f>
        <v>#N/A</v>
      </c>
      <c r="DL14" cm="1">
        <f t="array" ref="DL14">IFERROR(IF(ISNA($A14),NA(),INDEX(E$3:E$2000,_xlfn.XMATCH(Configuration!$B$12,E$3:E$2000,1,1)+$DJ14)-0), NA())</f>
        <v>1029</v>
      </c>
      <c r="DM14" t="e" cm="1">
        <f t="array" ref="DM14">IFERROR(IF(ISNA($A14),NA(),INDEX(H$3:H$2000,_xlfn.XMATCH(Configuration!$B$12,H$3:H$2000,1,1)+$DJ14)-0), NA())</f>
        <v>#N/A</v>
      </c>
      <c r="DN14" cm="1">
        <f t="array" ref="DN14">IFERROR(IF(ISNA($A14),NA(),INDEX(K$3:K$2000,_xlfn.XMATCH(Configuration!$B$12,K$3:K$2000,1,1)+$DJ14)-0), NA())</f>
        <v>385</v>
      </c>
      <c r="DO14" cm="1">
        <f t="array" ref="DO14">IFERROR(IF(ISNA($A14),NA(),INDEX(N$3:N$2000,_xlfn.XMATCH(Configuration!$B$12,N$3:N$2000,1,1)+$DJ14)-0), NA())</f>
        <v>689</v>
      </c>
      <c r="DP14" t="e" cm="1">
        <f t="array" ref="DP14">IFERROR(IF(ISNA($A14),NA(),INDEX(Q$3:Q$2000,_xlfn.XMATCH(Configuration!$B$12,Q$3:Q$2000,1,1)+$DJ14)-0), NA())</f>
        <v>#N/A</v>
      </c>
      <c r="DQ14" cm="1">
        <f t="array" ref="DQ14">IFERROR(IF(ISNA($A14),NA(),INDEX(T$3:T$2000,_xlfn.XMATCH(Configuration!$B$12,T$3:T$2000,1,1)+$DJ14)-0), NA())</f>
        <v>400</v>
      </c>
      <c r="DR14" cm="1">
        <f t="array" ref="DR14">IFERROR(IF(ISNA($A14),NA(),INDEX(W$3:W$2000,_xlfn.XMATCH(Configuration!$B$12,W$3:W$2000,1,1)+$DJ14)-0), NA())</f>
        <v>769</v>
      </c>
    </row>
    <row r="15" spans="1:122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8"/>
        <v>15</v>
      </c>
      <c r="AD15">
        <f t="shared" si="9"/>
        <v>3</v>
      </c>
      <c r="AE15">
        <f t="shared" si="10"/>
        <v>1</v>
      </c>
      <c r="AF15" s="5">
        <f t="shared" si="11"/>
        <v>2</v>
      </c>
      <c r="AG15">
        <f t="shared" si="12"/>
        <v>11</v>
      </c>
      <c r="AH15">
        <f t="shared" si="13"/>
        <v>11</v>
      </c>
      <c r="AI15">
        <f t="shared" si="14"/>
        <v>0</v>
      </c>
      <c r="AJ15">
        <f t="shared" si="15"/>
        <v>0</v>
      </c>
      <c r="AK15">
        <f t="shared" si="16"/>
        <v>11</v>
      </c>
      <c r="AL15" s="2">
        <f t="shared" si="17"/>
        <v>0.25</v>
      </c>
      <c r="AM15" s="2">
        <f t="shared" si="18"/>
        <v>0.75</v>
      </c>
      <c r="AN15" s="2">
        <f t="shared" si="19"/>
        <v>0</v>
      </c>
      <c r="AO15" s="2">
        <f t="shared" si="20"/>
        <v>0.26666666666666666</v>
      </c>
      <c r="AP15" s="2">
        <f t="shared" si="21"/>
        <v>6.6666666666666666E-2</v>
      </c>
      <c r="AQ15" s="2">
        <f t="shared" si="22"/>
        <v>0.13333333333333333</v>
      </c>
      <c r="AR15" s="2">
        <f t="shared" si="23"/>
        <v>0.26666666666666666</v>
      </c>
      <c r="AS15" s="2">
        <f t="shared" si="24"/>
        <v>0</v>
      </c>
      <c r="AT15" s="2">
        <f t="shared" si="25"/>
        <v>0</v>
      </c>
      <c r="AU15" s="2">
        <f t="shared" si="26"/>
        <v>0.26666666666666666</v>
      </c>
      <c r="AV15" s="3">
        <f t="shared" ca="1" si="27"/>
        <v>1.1428571428571428</v>
      </c>
      <c r="AW15" s="2">
        <f t="shared" si="28"/>
        <v>0.15384615384615385</v>
      </c>
      <c r="AX15" s="2">
        <f t="shared" si="29"/>
        <v>1</v>
      </c>
      <c r="AY15">
        <f t="shared" si="30"/>
        <v>25</v>
      </c>
      <c r="AZ15">
        <f t="shared" si="31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2"/>
        <v>#N/A</v>
      </c>
      <c r="BS15" t="e">
        <f>IFERROR(IF(OR(ISNA($A15),$AC15&lt;100),NA(),IF(FLOOR(2^($BR15+(LOG(100)/LOG(2))),2)-100&gt; _xlfn.AGGREGATE(4,6,$BZ$3:$DF$2000)+2000,NA(),FLOOR(2^($BR15+(LOG(100)/LOG(2))),2))), NA())</f>
        <v>#N/A</v>
      </c>
      <c r="BT15" t="e">
        <f>IFERROR(IF(OR(ISNA($A15),$AC15&lt;100),NA(),IF(FLOOR((2^(($BR15+4*LOG(10)/LOG(2))/2)),2)&gt; _xlfn.AGGREGATE(4,6,$BZ$3:$DF$2000)+2000,NA(),FLOOR((2^(($BR15+4*LOG(10)/LOG(2))/2)),2))), NA())</f>
        <v>#N/A</v>
      </c>
      <c r="BU15" t="e">
        <f>IFERROR(IF(OR(ISNA($A15),$AC15&lt;100),NA(),IF(FLOOR((2^(($BR15+6*LOG(10)/LOG(2))/3)),2)&gt; _xlfn.AGGREGATE(4,6,$BZ$3:$DF$2000)+2000,NA(),FLOOR((2^(($BR15+6*LOG(10)/LOG(2))/3)),2))), NA())</f>
        <v>#N/A</v>
      </c>
      <c r="BV15" t="e">
        <f>IFERROR(IF(OR(ISNA($A15),$AC15&lt;100),NA(),IF(FLOOR((2^(($BR15+8*LOG(10)/LOG(2))/4)),2)&gt; _xlfn.AGGREGATE(4,6,$BZ$3:$DF$2000)+2000,NA(),FLOOR((2^(($BR15+8*LOG(10)/LOG(2))/4)),2))), NA())</f>
        <v>#N/A</v>
      </c>
      <c r="BW15" t="e">
        <f>IFERROR(IF(OR(ISNA($A15),$AC15&lt;100),NA(),IF(FLOOR((2^(($BR15+10*LOG(10)/LOG(2))/5)),2)&gt; _xlfn.AGGREGATE(4,6,$BZ$3:$DF$2000)+2000,NA(),FLOOR((2^(($BR15+10*LOG(10)/LOG(2))/5)),2))),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_xlfn.AGGREGATE(4,6,$BZ$3:$DF$2000)+2000,NA(),FLOOR((2^(($BR15+2*_xlfn.XLOOKUP(_xlfn.AGGREGATE(4,6,$BR$3:$BR1966),$BR$3:$BR$2000,$CA$3:$CA$2000,1,1)*LOG(10)/LOG(2))/_xlfn.XLOOKUP(_xlfn.AGGREGATE(4,6,$BR$3:$BR1966),$BR$3:$BR$2000,$CA$3:$CA$2000,1,1))),2))),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3"/>
        <v>#N/A</v>
      </c>
      <c r="CA15" t="e">
        <f t="shared" si="0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>
        <f t="shared" si="34"/>
        <v>#N/A</v>
      </c>
      <c r="CD15" t="e" cm="1">
        <f t="array" ref="CD15">IFERROR(IF(OR(ISNA($A15),$AC15&lt;100,INDEX(International!C$3:C$2000,_xlfn.XMATCH(100,International!C$3:C$2000,1,1)+$BR15)=""),NA(),INDEX(International!C$3:C$2000,_xlfn.XMATCH(100,International!C$3:C$2000,1,1)+$BR15)), NA())</f>
        <v>#N/A</v>
      </c>
      <c r="CE15" t="e">
        <f t="shared" si="1"/>
        <v>#N/A</v>
      </c>
      <c r="CF15" t="e">
        <f>IF(OR(ISNA($A15),$AC15&lt;100),NA(),IF($BR15=0,0,FLOOR((CD15-_xlfn.XLOOKUP(_xlfn.AGGREGATE(5,6,$BR$3:$BR1966),$BR$3:$BR$2000,CD$3:CD$2000,1,1))/_xlfn.XLOOKUP($BR15,$BR$3:$BR$2000,$BR$3:$BR$2000,1,1), 1)))</f>
        <v>#N/A</v>
      </c>
      <c r="CG15" t="e">
        <f t="shared" si="35"/>
        <v>#N/A</v>
      </c>
      <c r="CH15" t="e" cm="1">
        <f t="array" ref="CH15">IFERROR(IF(OR(ISNA($A15),$AC15&lt;100,INDEX(International!F$3:F$2000,_xlfn.XMATCH(100,International!F$3:F$2000,1,1)+$BR15)=""),NA(),INDEX(International!F$3:F$2000,_xlfn.XMATCH(100,International!F$3:F$2000,1,1)+$BR15)), NA())</f>
        <v>#N/A</v>
      </c>
      <c r="CI15" t="e">
        <f t="shared" si="2"/>
        <v>#N/A</v>
      </c>
      <c r="CJ15" t="e">
        <f>IF(OR(ISNA($A15),$AC15&lt;100),NA(),IF($BR15=0,0,FLOOR((CH15-_xlfn.XLOOKUP(_xlfn.AGGREGATE(5,6,$BR$3:$BR1966),$BR$3:$BR$2000,CH$3:CH$2000,1,1))/_xlfn.XLOOKUP($BR15,$BR$3:$BR$2000,$BR$3:$BR$2000,1,1), 1)))</f>
        <v>#N/A</v>
      </c>
      <c r="CK15" t="e">
        <f t="shared" si="36"/>
        <v>#N/A</v>
      </c>
      <c r="CL15" t="e" cm="1">
        <f t="array" ref="CL15">IFERROR(IF(OR(ISNA($A15),$AC15&lt;100,INDEX(International!I$3:I$2000,_xlfn.XMATCH(100,International!I$3:I$2000,1,1)+$BR15)=""),NA(),INDEX(International!I$3:I$2000,_xlfn.XMATCH(100,International!I$3:I$2000,1,1)+$BR15)), NA())</f>
        <v>#N/A</v>
      </c>
      <c r="CM15" t="e">
        <f t="shared" si="3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>
        <f t="shared" si="37"/>
        <v>#N/A</v>
      </c>
      <c r="CP15" t="e" cm="1">
        <f t="array" ref="CP15">IFERROR(IF(OR(ISNA($A15),$AC15&lt;100,INDEX(International!L$3:L$2000,_xlfn.XMATCH(100,International!L$3:L$2000,1,1)+$BR15)=""),NA(),INDEX(International!L$3:L$2000,_xlfn.XMATCH(100,International!L$3:L$2000,1,1)+$BR15)), NA())</f>
        <v>#N/A</v>
      </c>
      <c r="CQ15" t="e">
        <f t="shared" si="4"/>
        <v>#N/A</v>
      </c>
      <c r="CR15" t="e">
        <f>IF(OR(ISNA($A15),$AC15&lt;100),NA(),IF($BR15=0,0,FLOOR((CP15-_xlfn.XLOOKUP(_xlfn.AGGREGATE(5,6,$BR$3:$BR1966),$BR$3:$BR$2000,CP$3:CP$2000,1,1))/_xlfn.XLOOKUP($BR15,$BR$3:$BR$2000,$BR$3:$BR$2000,1,1), 1)))</f>
        <v>#N/A</v>
      </c>
      <c r="CS15" t="e">
        <f t="shared" si="38"/>
        <v>#N/A</v>
      </c>
      <c r="CT15" t="e" cm="1">
        <f t="array" ref="CT15">IFERROR(IF(OR(ISNA($A15),$AC15&lt;100,INDEX(International!O$3:O$2000,_xlfn.XMATCH(100,International!O$3:O$2000,1,1)+$BR15)=""),NA(),INDEX(International!O$3:O$2000,_xlfn.XMATCH(100,International!O$3:O$2000,1,1)+$BR15)), NA())</f>
        <v>#N/A</v>
      </c>
      <c r="CU15" t="e">
        <f>IF(OR(ISNA($A15),$AC15&lt;100),NA(),IF(CT15=100,0,($BR15*LOG(2)/LOG(CT15/100))))</f>
        <v>#N/A</v>
      </c>
      <c r="CV15" t="e">
        <f>IF(OR(ISNA($A15),$AC15&lt;100),NA(),IF($BR15=0,0,FLOOR((CT15-_xlfn.XLOOKUP(_xlfn.AGGREGATE(5,6,$BR$3:$BR1966),$BR$3:$BR$2000,CT$3:CT$2000,1,1))/_xlfn.XLOOKUP($BR15,$BR$3:$BR$2000,$BR$3:$BR$2000,1,1), 1)))</f>
        <v>#N/A</v>
      </c>
      <c r="CW15" t="e">
        <f t="shared" si="39"/>
        <v>#N/A</v>
      </c>
      <c r="CX15" t="e" cm="1">
        <f t="array" ref="CX15">IFERROR(IF(OR(ISNA($A15),$AC15&lt;100,INDEX(International!R$3:R$2000,_xlfn.XMATCH(100,International!R$3:R$2000,1,1)+$BR15)=""),NA(),INDEX(International!R$3:R$2000,_xlfn.XMATCH(100,International!R$3:R$2000,1,1)+$BR15)), NA())</f>
        <v>#N/A</v>
      </c>
      <c r="CY15" t="e">
        <f t="shared" si="5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 t="e">
        <f t="shared" si="40"/>
        <v>#N/A</v>
      </c>
      <c r="DB15" t="e" cm="1">
        <f t="array" ref="DB15">IFERROR(IF(OR(ISNA($A15),$AC15&lt;100,INDEX(International!U$3:U$2000,_xlfn.XMATCH(100,International!U$3:U$2000,1,1)+$BR15)=""),NA(),INDEX(International!U$3:U$2000,_xlfn.XMATCH(100,International!U$3:U$2000,1,1)+$BR15)), NA())</f>
        <v>#N/A</v>
      </c>
      <c r="DC15" t="e">
        <f t="shared" si="6"/>
        <v>#N/A</v>
      </c>
      <c r="DD15" t="e">
        <f>IF(OR(ISNA($A15),$AC15&lt;100),NA(),IF($BR15=0,0,FLOOR((DB15-_xlfn.XLOOKUP(_xlfn.AGGREGATE(5,6,$BR$3:$BR1966),$BR$3:$BR$2000,DB$3:DB$2000,1,1))/_xlfn.XLOOKUP($BR15,$BR$3:$BR$2000,$BR$3:$BR$2000,1,1), 1)))</f>
        <v>#N/A</v>
      </c>
      <c r="DE15" t="e">
        <f t="shared" si="41"/>
        <v>#N/A</v>
      </c>
      <c r="DF15" t="e" cm="1">
        <f t="array" ref="DF15">IFERROR(IF(OR(ISNA($A15),$AC15&lt;100,INDEX(International!X$3:X$2000,_xlfn.XMATCH(100,International!X$3:X$2000,1,1)+$BR15)=""),NA(),INDEX(International!X$3:X$2000,_xlfn.XMATCH(100,International!X$3:X$2000,1,1)+$BR15)), NA())</f>
        <v>#N/A</v>
      </c>
      <c r="DG15" t="e">
        <f t="shared" si="7"/>
        <v>#N/A</v>
      </c>
      <c r="DH15" t="e">
        <f>IF(OR(ISNA($A15),$AC15&lt;100),NA(),IF($BR15=0,0,FLOOR((DF15-_xlfn.XLOOKUP(_xlfn.AGGREGATE(5,6,$BR$3:$BR1966),$BR$3:$BR$2000,DF$3:DF$2000,1,1))/_xlfn.XLOOKUP($BR15,$BR$3:$BR$2000,$BR$3:$BR$2000,1,1), 1)))</f>
        <v>#N/A</v>
      </c>
      <c r="DI15" t="e">
        <f t="shared" si="42"/>
        <v>#N/A</v>
      </c>
      <c r="DJ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14+1,DJ14+1,NA())))</f>
        <v>12</v>
      </c>
      <c r="DK15" t="e" cm="1">
        <f t="array" ref="DK15">IFERROR(IF(ISNA($A15),NA(),INDEX(B$3:B$2000,_xlfn.XMATCH(Configuration!$B$12,B$3:B$2000,1,1)+$DJ15)-0), NA())</f>
        <v>#N/A</v>
      </c>
      <c r="DL15" cm="1">
        <f t="array" ref="DL15">IFERROR(IF(ISNA($A15),NA(),INDEX(E$3:E$2000,_xlfn.XMATCH(Configuration!$B$12,E$3:E$2000,1,1)+$DJ15)-0), NA())</f>
        <v>1219</v>
      </c>
      <c r="DM15" t="e" cm="1">
        <f t="array" ref="DM15">IFERROR(IF(ISNA($A15),NA(),INDEX(H$3:H$2000,_xlfn.XMATCH(Configuration!$B$12,H$3:H$2000,1,1)+$DJ15)-0), NA())</f>
        <v>#N/A</v>
      </c>
      <c r="DN15" cm="1">
        <f t="array" ref="DN15">IFERROR(IF(ISNA($A15),NA(),INDEX(K$3:K$2000,_xlfn.XMATCH(Configuration!$B$12,K$3:K$2000,1,1)+$DJ15)-0), NA())</f>
        <v>396</v>
      </c>
      <c r="DO15" cm="1">
        <f t="array" ref="DO15">IFERROR(IF(ISNA($A15),NA(),INDEX(N$3:N$2000,_xlfn.XMATCH(Configuration!$B$12,N$3:N$2000,1,1)+$DJ15)-0), NA())</f>
        <v>743</v>
      </c>
      <c r="DP15" t="e" cm="1">
        <f t="array" ref="DP15">IFERROR(IF(ISNA($A15),NA(),INDEX(Q$3:Q$2000,_xlfn.XMATCH(Configuration!$B$12,Q$3:Q$2000,1,1)+$DJ15)-0), NA())</f>
        <v>#N/A</v>
      </c>
      <c r="DQ15" cm="1">
        <f t="array" ref="DQ15">IFERROR(IF(ISNA($A15),NA(),INDEX(T$3:T$2000,_xlfn.XMATCH(Configuration!$B$12,T$3:T$2000,1,1)+$DJ15)-0), NA())</f>
        <v>422</v>
      </c>
      <c r="DR15" cm="1">
        <f t="array" ref="DR15">IFERROR(IF(ISNA($A15),NA(),INDEX(W$3:W$2000,_xlfn.XMATCH(Configuration!$B$12,W$3:W$2000,1,1)+$DJ15)-0), NA())</f>
        <v>821</v>
      </c>
    </row>
    <row r="16" spans="1:122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8"/>
        <v>16</v>
      </c>
      <c r="AD16">
        <f t="shared" si="9"/>
        <v>3</v>
      </c>
      <c r="AE16">
        <f t="shared" si="10"/>
        <v>1</v>
      </c>
      <c r="AF16" s="5">
        <f t="shared" si="11"/>
        <v>0.5</v>
      </c>
      <c r="AG16">
        <f t="shared" si="12"/>
        <v>12</v>
      </c>
      <c r="AH16">
        <f t="shared" si="13"/>
        <v>12</v>
      </c>
      <c r="AI16">
        <f t="shared" si="14"/>
        <v>0</v>
      </c>
      <c r="AJ16">
        <f t="shared" si="15"/>
        <v>0</v>
      </c>
      <c r="AK16">
        <f t="shared" si="16"/>
        <v>12</v>
      </c>
      <c r="AL16" s="2">
        <f t="shared" si="17"/>
        <v>0.25</v>
      </c>
      <c r="AM16" s="2">
        <f t="shared" si="18"/>
        <v>0.75</v>
      </c>
      <c r="AN16" s="2">
        <f t="shared" si="19"/>
        <v>0</v>
      </c>
      <c r="AO16" s="2">
        <f t="shared" si="20"/>
        <v>0.25</v>
      </c>
      <c r="AP16" s="2">
        <f t="shared" si="21"/>
        <v>6.25E-2</v>
      </c>
      <c r="AQ16" s="2">
        <f t="shared" si="22"/>
        <v>0.125</v>
      </c>
      <c r="AR16" s="2">
        <f t="shared" si="23"/>
        <v>0.3125</v>
      </c>
      <c r="AS16" s="2">
        <f t="shared" si="24"/>
        <v>0</v>
      </c>
      <c r="AT16" s="2">
        <f t="shared" si="25"/>
        <v>0</v>
      </c>
      <c r="AU16" s="2">
        <f t="shared" si="26"/>
        <v>0.25</v>
      </c>
      <c r="AV16" s="3">
        <f t="shared" ca="1" si="27"/>
        <v>1</v>
      </c>
      <c r="AW16" s="2">
        <f t="shared" si="28"/>
        <v>6.6666666666666666E-2</v>
      </c>
      <c r="AX16" s="2">
        <f t="shared" si="29"/>
        <v>-0.5</v>
      </c>
      <c r="AY16">
        <f t="shared" si="30"/>
        <v>25</v>
      </c>
      <c r="AZ16">
        <f t="shared" si="31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2"/>
        <v>#N/A</v>
      </c>
      <c r="BS16" t="e">
        <f>IFERROR(IF(OR(ISNA($A16),$AC16&lt;100),NA(),IF(FLOOR(2^($BR16+(LOG(100)/LOG(2))),2)-100&gt; _xlfn.AGGREGATE(4,6,$BZ$3:$DF$2000)+2000,NA(),FLOOR(2^($BR16+(LOG(100)/LOG(2))),2))), NA())</f>
        <v>#N/A</v>
      </c>
      <c r="BT16" t="e">
        <f>IFERROR(IF(OR(ISNA($A16),$AC16&lt;100),NA(),IF(FLOOR((2^(($BR16+4*LOG(10)/LOG(2))/2)),2)&gt; _xlfn.AGGREGATE(4,6,$BZ$3:$DF$2000)+2000,NA(),FLOOR((2^(($BR16+4*LOG(10)/LOG(2))/2)),2))), NA())</f>
        <v>#N/A</v>
      </c>
      <c r="BU16" t="e">
        <f>IFERROR(IF(OR(ISNA($A16),$AC16&lt;100),NA(),IF(FLOOR((2^(($BR16+6*LOG(10)/LOG(2))/3)),2)&gt; _xlfn.AGGREGATE(4,6,$BZ$3:$DF$2000)+2000,NA(),FLOOR((2^(($BR16+6*LOG(10)/LOG(2))/3)),2))), NA())</f>
        <v>#N/A</v>
      </c>
      <c r="BV16" t="e">
        <f>IFERROR(IF(OR(ISNA($A16),$AC16&lt;100),NA(),IF(FLOOR((2^(($BR16+8*LOG(10)/LOG(2))/4)),2)&gt; _xlfn.AGGREGATE(4,6,$BZ$3:$DF$2000)+2000,NA(),FLOOR((2^(($BR16+8*LOG(10)/LOG(2))/4)),2))), NA())</f>
        <v>#N/A</v>
      </c>
      <c r="BW16" t="e">
        <f>IFERROR(IF(OR(ISNA($A16),$AC16&lt;100),NA(),IF(FLOOR((2^(($BR16+10*LOG(10)/LOG(2))/5)),2)&gt; _xlfn.AGGREGATE(4,6,$BZ$3:$DF$2000)+2000,NA(),FLOOR((2^(($BR16+10*LOG(10)/LOG(2))/5)),2))),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_xlfn.AGGREGATE(4,6,$BZ$3:$DF$2000)+2000,NA(),FLOOR((2^(($BR16+2*_xlfn.XLOOKUP(_xlfn.AGGREGATE(4,6,$BR$3:$BR1967),$BR$3:$BR$2000,$CA$3:$CA$2000,1,1)*LOG(10)/LOG(2))/_xlfn.XLOOKUP(_xlfn.AGGREGATE(4,6,$BR$3:$BR1967),$BR$3:$BR$2000,$CA$3:$CA$2000,1,1))),2))),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3"/>
        <v>#N/A</v>
      </c>
      <c r="CA16" t="e">
        <f t="shared" si="0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>
        <f t="shared" si="34"/>
        <v>#N/A</v>
      </c>
      <c r="CD16" t="e" cm="1">
        <f t="array" ref="CD16">IFERROR(IF(OR(ISNA($A16),$AC16&lt;100,INDEX(International!C$3:C$2000,_xlfn.XMATCH(100,International!C$3:C$2000,1,1)+$BR16)=""),NA(),INDEX(International!C$3:C$2000,_xlfn.XMATCH(100,International!C$3:C$2000,1,1)+$BR16)), NA())</f>
        <v>#N/A</v>
      </c>
      <c r="CE16" t="e">
        <f t="shared" si="1"/>
        <v>#N/A</v>
      </c>
      <c r="CF16" t="e">
        <f>IF(OR(ISNA($A16),$AC16&lt;100),NA(),IF($BR16=0,0,FLOOR((CD16-_xlfn.XLOOKUP(_xlfn.AGGREGATE(5,6,$BR$3:$BR1967),$BR$3:$BR$2000,CD$3:CD$2000,1,1))/_xlfn.XLOOKUP($BR16,$BR$3:$BR$2000,$BR$3:$BR$2000,1,1), 1)))</f>
        <v>#N/A</v>
      </c>
      <c r="CG16" t="e">
        <f t="shared" si="35"/>
        <v>#N/A</v>
      </c>
      <c r="CH16" t="e" cm="1">
        <f t="array" ref="CH16">IFERROR(IF(OR(ISNA($A16),$AC16&lt;100,INDEX(International!F$3:F$2000,_xlfn.XMATCH(100,International!F$3:F$2000,1,1)+$BR16)=""),NA(),INDEX(International!F$3:F$2000,_xlfn.XMATCH(100,International!F$3:F$2000,1,1)+$BR16)), NA())</f>
        <v>#N/A</v>
      </c>
      <c r="CI16" t="e">
        <f t="shared" si="2"/>
        <v>#N/A</v>
      </c>
      <c r="CJ16" t="e">
        <f>IF(OR(ISNA($A16),$AC16&lt;100),NA(),IF($BR16=0,0,FLOOR((CH16-_xlfn.XLOOKUP(_xlfn.AGGREGATE(5,6,$BR$3:$BR1967),$BR$3:$BR$2000,CH$3:CH$2000,1,1))/_xlfn.XLOOKUP($BR16,$BR$3:$BR$2000,$BR$3:$BR$2000,1,1), 1)))</f>
        <v>#N/A</v>
      </c>
      <c r="CK16" t="e">
        <f t="shared" si="36"/>
        <v>#N/A</v>
      </c>
      <c r="CL16" t="e" cm="1">
        <f t="array" ref="CL16">IFERROR(IF(OR(ISNA($A16),$AC16&lt;100,INDEX(International!I$3:I$2000,_xlfn.XMATCH(100,International!I$3:I$2000,1,1)+$BR16)=""),NA(),INDEX(International!I$3:I$2000,_xlfn.XMATCH(100,International!I$3:I$2000,1,1)+$BR16)), NA())</f>
        <v>#N/A</v>
      </c>
      <c r="CM16" t="e">
        <f t="shared" si="3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>
        <f t="shared" si="37"/>
        <v>#N/A</v>
      </c>
      <c r="CP16" t="e" cm="1">
        <f t="array" ref="CP16">IFERROR(IF(OR(ISNA($A16),$AC16&lt;100,INDEX(International!L$3:L$2000,_xlfn.XMATCH(100,International!L$3:L$2000,1,1)+$BR16)=""),NA(),INDEX(International!L$3:L$2000,_xlfn.XMATCH(100,International!L$3:L$2000,1,1)+$BR16)), NA())</f>
        <v>#N/A</v>
      </c>
      <c r="CQ16" t="e">
        <f t="shared" si="4"/>
        <v>#N/A</v>
      </c>
      <c r="CR16" t="e">
        <f>IF(OR(ISNA($A16),$AC16&lt;100),NA(),IF($BR16=0,0,FLOOR((CP16-_xlfn.XLOOKUP(_xlfn.AGGREGATE(5,6,$BR$3:$BR1967),$BR$3:$BR$2000,CP$3:CP$2000,1,1))/_xlfn.XLOOKUP($BR16,$BR$3:$BR$2000,$BR$3:$BR$2000,1,1), 1)))</f>
        <v>#N/A</v>
      </c>
      <c r="CS16" t="e">
        <f t="shared" si="38"/>
        <v>#N/A</v>
      </c>
      <c r="CT16" t="e" cm="1">
        <f t="array" ref="CT16">IFERROR(IF(OR(ISNA($A16),$AC16&lt;100,INDEX(International!O$3:O$2000,_xlfn.XMATCH(100,International!O$3:O$2000,1,1)+$BR16)=""),NA(),INDEX(International!O$3:O$2000,_xlfn.XMATCH(100,International!O$3:O$2000,1,1)+$BR16)), NA())</f>
        <v>#N/A</v>
      </c>
      <c r="CU16" t="e">
        <f>IF(OR(ISNA($A16),$AC16&lt;100),NA(),IF(CT16=100,0,($BR16*LOG(2)/LOG(CT16/100))))</f>
        <v>#N/A</v>
      </c>
      <c r="CV16" t="e">
        <f>IF(OR(ISNA($A16),$AC16&lt;100),NA(),IF($BR16=0,0,FLOOR((CT16-_xlfn.XLOOKUP(_xlfn.AGGREGATE(5,6,$BR$3:$BR1967),$BR$3:$BR$2000,CT$3:CT$2000,1,1))/_xlfn.XLOOKUP($BR16,$BR$3:$BR$2000,$BR$3:$BR$2000,1,1), 1)))</f>
        <v>#N/A</v>
      </c>
      <c r="CW16" t="e">
        <f t="shared" si="39"/>
        <v>#N/A</v>
      </c>
      <c r="CX16" t="e" cm="1">
        <f t="array" ref="CX16">IFERROR(IF(OR(ISNA($A16),$AC16&lt;100,INDEX(International!R$3:R$2000,_xlfn.XMATCH(100,International!R$3:R$2000,1,1)+$BR16)=""),NA(),INDEX(International!R$3:R$2000,_xlfn.XMATCH(100,International!R$3:R$2000,1,1)+$BR16)), NA())</f>
        <v>#N/A</v>
      </c>
      <c r="CY16" t="e">
        <f t="shared" si="5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 t="e">
        <f t="shared" si="40"/>
        <v>#N/A</v>
      </c>
      <c r="DB16" t="e" cm="1">
        <f t="array" ref="DB16">IFERROR(IF(OR(ISNA($A16),$AC16&lt;100,INDEX(International!U$3:U$2000,_xlfn.XMATCH(100,International!U$3:U$2000,1,1)+$BR16)=""),NA(),INDEX(International!U$3:U$2000,_xlfn.XMATCH(100,International!U$3:U$2000,1,1)+$BR16)), NA())</f>
        <v>#N/A</v>
      </c>
      <c r="DC16" t="e">
        <f t="shared" si="6"/>
        <v>#N/A</v>
      </c>
      <c r="DD16" t="e">
        <f>IF(OR(ISNA($A16),$AC16&lt;100),NA(),IF($BR16=0,0,FLOOR((DB16-_xlfn.XLOOKUP(_xlfn.AGGREGATE(5,6,$BR$3:$BR1967),$BR$3:$BR$2000,DB$3:DB$2000,1,1))/_xlfn.XLOOKUP($BR16,$BR$3:$BR$2000,$BR$3:$BR$2000,1,1), 1)))</f>
        <v>#N/A</v>
      </c>
      <c r="DE16" t="e">
        <f t="shared" si="41"/>
        <v>#N/A</v>
      </c>
      <c r="DF16" t="e" cm="1">
        <f t="array" ref="DF16">IFERROR(IF(OR(ISNA($A16),$AC16&lt;100,INDEX(International!X$3:X$2000,_xlfn.XMATCH(100,International!X$3:X$2000,1,1)+$BR16)=""),NA(),INDEX(International!X$3:X$2000,_xlfn.XMATCH(100,International!X$3:X$2000,1,1)+$BR16)), NA())</f>
        <v>#N/A</v>
      </c>
      <c r="DG16" t="e">
        <f t="shared" si="7"/>
        <v>#N/A</v>
      </c>
      <c r="DH16" t="e">
        <f>IF(OR(ISNA($A16),$AC16&lt;100),NA(),IF($BR16=0,0,FLOOR((DF16-_xlfn.XLOOKUP(_xlfn.AGGREGATE(5,6,$BR$3:$BR1967),$BR$3:$BR$2000,DF$3:DF$2000,1,1))/_xlfn.XLOOKUP($BR16,$BR$3:$BR$2000,$BR$3:$BR$2000,1,1), 1)))</f>
        <v>#N/A</v>
      </c>
      <c r="DI16" t="e">
        <f t="shared" si="42"/>
        <v>#N/A</v>
      </c>
      <c r="DJ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15+1,DJ15+1,NA())))</f>
        <v>13</v>
      </c>
      <c r="DK16" t="e" cm="1">
        <f t="array" ref="DK16">IFERROR(IF(ISNA($A16),NA(),INDEX(B$3:B$2000,_xlfn.XMATCH(Configuration!$B$12,B$3:B$2000,1,1)+$DJ16)-0), NA())</f>
        <v>#N/A</v>
      </c>
      <c r="DL16" cm="1">
        <f t="array" ref="DL16">IFERROR(IF(ISNA($A16),NA(),INDEX(E$3:E$2000,_xlfn.XMATCH(Configuration!$B$12,E$3:E$2000,1,1)+$DJ16)-0), NA())</f>
        <v>1405</v>
      </c>
      <c r="DM16" t="e" cm="1">
        <f t="array" ref="DM16">IFERROR(IF(ISNA($A16),NA(),INDEX(H$3:H$2000,_xlfn.XMATCH(Configuration!$B$12,H$3:H$2000,1,1)+$DJ16)-0), NA())</f>
        <v>#N/A</v>
      </c>
      <c r="DN16" cm="1">
        <f t="array" ref="DN16">IFERROR(IF(ISNA($A16),NA(),INDEX(K$3:K$2000,_xlfn.XMATCH(Configuration!$B$12,K$3:K$2000,1,1)+$DJ16)-0), NA())</f>
        <v>407</v>
      </c>
      <c r="DO16" cm="1">
        <f t="array" ref="DO16">IFERROR(IF(ISNA($A16),NA(),INDEX(N$3:N$2000,_xlfn.XMATCH(Configuration!$B$12,N$3:N$2000,1,1)+$DJ16)-0), NA())</f>
        <v>781</v>
      </c>
      <c r="DP16" t="e" cm="1">
        <f t="array" ref="DP16">IFERROR(IF(ISNA($A16),NA(),INDEX(Q$3:Q$2000,_xlfn.XMATCH(Configuration!$B$12,Q$3:Q$2000,1,1)+$DJ16)-0), NA())</f>
        <v>#N/A</v>
      </c>
      <c r="DQ16" cm="1">
        <f t="array" ref="DQ16">IFERROR(IF(ISNA($A16),NA(),INDEX(T$3:T$2000,_xlfn.XMATCH(Configuration!$B$12,T$3:T$2000,1,1)+$DJ16)-0), NA())</f>
        <v>436</v>
      </c>
      <c r="DR16" cm="1">
        <f t="array" ref="DR16">IFERROR(IF(ISNA($A16),NA(),INDEX(W$3:W$2000,_xlfn.XMATCH(Configuration!$B$12,W$3:W$2000,1,1)+$DJ16)-0), NA())</f>
        <v>917</v>
      </c>
    </row>
    <row r="17" spans="1:122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8"/>
        <v>16</v>
      </c>
      <c r="AD17">
        <f t="shared" si="9"/>
        <v>3</v>
      </c>
      <c r="AE17">
        <f t="shared" si="10"/>
        <v>1</v>
      </c>
      <c r="AF17" s="5">
        <f t="shared" si="11"/>
        <v>0</v>
      </c>
      <c r="AG17">
        <f t="shared" si="12"/>
        <v>12</v>
      </c>
      <c r="AH17">
        <f t="shared" si="13"/>
        <v>12</v>
      </c>
      <c r="AI17">
        <f t="shared" si="14"/>
        <v>0</v>
      </c>
      <c r="AJ17">
        <f t="shared" si="15"/>
        <v>0</v>
      </c>
      <c r="AK17">
        <f t="shared" si="16"/>
        <v>12</v>
      </c>
      <c r="AL17" s="2">
        <f t="shared" si="17"/>
        <v>0.25</v>
      </c>
      <c r="AM17" s="2">
        <f t="shared" si="18"/>
        <v>0.75</v>
      </c>
      <c r="AN17" s="2">
        <f t="shared" si="19"/>
        <v>0</v>
      </c>
      <c r="AO17" s="2">
        <f t="shared" si="20"/>
        <v>0.25</v>
      </c>
      <c r="AP17" s="2">
        <f t="shared" si="21"/>
        <v>6.25E-2</v>
      </c>
      <c r="AQ17" s="2">
        <f t="shared" si="22"/>
        <v>0.125</v>
      </c>
      <c r="AR17" s="2">
        <f t="shared" si="23"/>
        <v>0.3125</v>
      </c>
      <c r="AS17" s="2">
        <f t="shared" si="24"/>
        <v>0</v>
      </c>
      <c r="AT17" s="2">
        <f t="shared" si="25"/>
        <v>0</v>
      </c>
      <c r="AU17" s="2">
        <f t="shared" si="26"/>
        <v>0.25</v>
      </c>
      <c r="AV17" s="3">
        <f t="shared" ca="1" si="27"/>
        <v>0.8571428571428571</v>
      </c>
      <c r="AW17" s="2">
        <f t="shared" si="28"/>
        <v>0</v>
      </c>
      <c r="AX17" s="2">
        <f t="shared" si="29"/>
        <v>-1</v>
      </c>
      <c r="AY17">
        <f t="shared" si="30"/>
        <v>24</v>
      </c>
      <c r="AZ17">
        <f t="shared" si="31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2"/>
        <v>#N/A</v>
      </c>
      <c r="BS17" t="e">
        <f>IFERROR(IF(OR(ISNA($A17),$AC17&lt;100),NA(),IF(FLOOR(2^($BR17+(LOG(100)/LOG(2))),2)-100&gt; _xlfn.AGGREGATE(4,6,$BZ$3:$DF$2000)+2000,NA(),FLOOR(2^($BR17+(LOG(100)/LOG(2))),2))), NA())</f>
        <v>#N/A</v>
      </c>
      <c r="BT17" t="e">
        <f>IFERROR(IF(OR(ISNA($A17),$AC17&lt;100),NA(),IF(FLOOR((2^(($BR17+4*LOG(10)/LOG(2))/2)),2)&gt; _xlfn.AGGREGATE(4,6,$BZ$3:$DF$2000)+2000,NA(),FLOOR((2^(($BR17+4*LOG(10)/LOG(2))/2)),2))), NA())</f>
        <v>#N/A</v>
      </c>
      <c r="BU17" t="e">
        <f>IFERROR(IF(OR(ISNA($A17),$AC17&lt;100),NA(),IF(FLOOR((2^(($BR17+6*LOG(10)/LOG(2))/3)),2)&gt; _xlfn.AGGREGATE(4,6,$BZ$3:$DF$2000)+2000,NA(),FLOOR((2^(($BR17+6*LOG(10)/LOG(2))/3)),2))), NA())</f>
        <v>#N/A</v>
      </c>
      <c r="BV17" t="e">
        <f>IFERROR(IF(OR(ISNA($A17),$AC17&lt;100),NA(),IF(FLOOR((2^(($BR17+8*LOG(10)/LOG(2))/4)),2)&gt; _xlfn.AGGREGATE(4,6,$BZ$3:$DF$2000)+2000,NA(),FLOOR((2^(($BR17+8*LOG(10)/LOG(2))/4)),2))), NA())</f>
        <v>#N/A</v>
      </c>
      <c r="BW17" t="e">
        <f>IFERROR(IF(OR(ISNA($A17),$AC17&lt;100),NA(),IF(FLOOR((2^(($BR17+10*LOG(10)/LOG(2))/5)),2)&gt; _xlfn.AGGREGATE(4,6,$BZ$3:$DF$2000)+2000,NA(),FLOOR((2^(($BR17+10*LOG(10)/LOG(2))/5)),2))),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_xlfn.AGGREGATE(4,6,$BZ$3:$DF$2000)+2000,NA(),FLOOR((2^(($BR17+2*_xlfn.XLOOKUP(_xlfn.AGGREGATE(4,6,$BR$3:$BR1968),$BR$3:$BR$2000,$CA$3:$CA$2000,1,1)*LOG(10)/LOG(2))/_xlfn.XLOOKUP(_xlfn.AGGREGATE(4,6,$BR$3:$BR1968),$BR$3:$BR$2000,$CA$3:$CA$2000,1,1))),2))),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3"/>
        <v>#N/A</v>
      </c>
      <c r="CA17" t="e">
        <f t="shared" si="0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>
        <f t="shared" si="34"/>
        <v>#N/A</v>
      </c>
      <c r="CD17" t="e" cm="1">
        <f t="array" ref="CD17">IFERROR(IF(OR(ISNA($A17),$AC17&lt;100,INDEX(International!C$3:C$2000,_xlfn.XMATCH(100,International!C$3:C$2000,1,1)+$BR17)=""),NA(),INDEX(International!C$3:C$2000,_xlfn.XMATCH(100,International!C$3:C$2000,1,1)+$BR17)), NA())</f>
        <v>#N/A</v>
      </c>
      <c r="CE17" t="e">
        <f t="shared" si="1"/>
        <v>#N/A</v>
      </c>
      <c r="CF17" t="e">
        <f>IF(OR(ISNA($A17),$AC17&lt;100),NA(),IF($BR17=0,0,FLOOR((CD17-_xlfn.XLOOKUP(_xlfn.AGGREGATE(5,6,$BR$3:$BR1968),$BR$3:$BR$2000,CD$3:CD$2000,1,1))/_xlfn.XLOOKUP($BR17,$BR$3:$BR$2000,$BR$3:$BR$2000,1,1), 1)))</f>
        <v>#N/A</v>
      </c>
      <c r="CG17" t="e">
        <f t="shared" si="35"/>
        <v>#N/A</v>
      </c>
      <c r="CH17" t="e" cm="1">
        <f t="array" ref="CH17">IFERROR(IF(OR(ISNA($A17),$AC17&lt;100,INDEX(International!F$3:F$2000,_xlfn.XMATCH(100,International!F$3:F$2000,1,1)+$BR17)=""),NA(),INDEX(International!F$3:F$2000,_xlfn.XMATCH(100,International!F$3:F$2000,1,1)+$BR17)), NA())</f>
        <v>#N/A</v>
      </c>
      <c r="CI17" t="e">
        <f t="shared" si="2"/>
        <v>#N/A</v>
      </c>
      <c r="CJ17" t="e">
        <f>IF(OR(ISNA($A17),$AC17&lt;100),NA(),IF($BR17=0,0,FLOOR((CH17-_xlfn.XLOOKUP(_xlfn.AGGREGATE(5,6,$BR$3:$BR1968),$BR$3:$BR$2000,CH$3:CH$2000,1,1))/_xlfn.XLOOKUP($BR17,$BR$3:$BR$2000,$BR$3:$BR$2000,1,1), 1)))</f>
        <v>#N/A</v>
      </c>
      <c r="CK17" t="e">
        <f t="shared" si="36"/>
        <v>#N/A</v>
      </c>
      <c r="CL17" t="e" cm="1">
        <f t="array" ref="CL17">IFERROR(IF(OR(ISNA($A17),$AC17&lt;100,INDEX(International!I$3:I$2000,_xlfn.XMATCH(100,International!I$3:I$2000,1,1)+$BR17)=""),NA(),INDEX(International!I$3:I$2000,_xlfn.XMATCH(100,International!I$3:I$2000,1,1)+$BR17)), NA())</f>
        <v>#N/A</v>
      </c>
      <c r="CM17" t="e">
        <f t="shared" si="3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>
        <f t="shared" si="37"/>
        <v>#N/A</v>
      </c>
      <c r="CP17" t="e" cm="1">
        <f t="array" ref="CP17">IFERROR(IF(OR(ISNA($A17),$AC17&lt;100,INDEX(International!L$3:L$2000,_xlfn.XMATCH(100,International!L$3:L$2000,1,1)+$BR17)=""),NA(),INDEX(International!L$3:L$2000,_xlfn.XMATCH(100,International!L$3:L$2000,1,1)+$BR17)), NA())</f>
        <v>#N/A</v>
      </c>
      <c r="CQ17" t="e">
        <f t="shared" si="4"/>
        <v>#N/A</v>
      </c>
      <c r="CR17" t="e">
        <f>IF(OR(ISNA($A17),$AC17&lt;100),NA(),IF($BR17=0,0,FLOOR((CP17-_xlfn.XLOOKUP(_xlfn.AGGREGATE(5,6,$BR$3:$BR1968),$BR$3:$BR$2000,CP$3:CP$2000,1,1))/_xlfn.XLOOKUP($BR17,$BR$3:$BR$2000,$BR$3:$BR$2000,1,1), 1)))</f>
        <v>#N/A</v>
      </c>
      <c r="CS17" t="e">
        <f t="shared" si="38"/>
        <v>#N/A</v>
      </c>
      <c r="CT17" t="e" cm="1">
        <f t="array" ref="CT17">IFERROR(IF(OR(ISNA($A17),$AC17&lt;100,INDEX(International!O$3:O$2000,_xlfn.XMATCH(100,International!O$3:O$2000,1,1)+$BR17)=""),NA(),INDEX(International!O$3:O$2000,_xlfn.XMATCH(100,International!O$3:O$2000,1,1)+$BR17)), NA())</f>
        <v>#N/A</v>
      </c>
      <c r="CU17" t="e">
        <f>IF(OR(ISNA($A17),$AC17&lt;100),NA(),IF(CT17=100,0,($BR17*LOG(2)/LOG(CT17/100))))</f>
        <v>#N/A</v>
      </c>
      <c r="CV17" t="e">
        <f>IF(OR(ISNA($A17),$AC17&lt;100),NA(),IF($BR17=0,0,FLOOR((CT17-_xlfn.XLOOKUP(_xlfn.AGGREGATE(5,6,$BR$3:$BR1968),$BR$3:$BR$2000,CT$3:CT$2000,1,1))/_xlfn.XLOOKUP($BR17,$BR$3:$BR$2000,$BR$3:$BR$2000,1,1), 1)))</f>
        <v>#N/A</v>
      </c>
      <c r="CW17" t="e">
        <f t="shared" si="39"/>
        <v>#N/A</v>
      </c>
      <c r="CX17" t="e" cm="1">
        <f t="array" ref="CX17">IFERROR(IF(OR(ISNA($A17),$AC17&lt;100,INDEX(International!R$3:R$2000,_xlfn.XMATCH(100,International!R$3:R$2000,1,1)+$BR17)=""),NA(),INDEX(International!R$3:R$2000,_xlfn.XMATCH(100,International!R$3:R$2000,1,1)+$BR17)), NA())</f>
        <v>#N/A</v>
      </c>
      <c r="CY17" t="e">
        <f t="shared" si="5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 t="e">
        <f t="shared" si="40"/>
        <v>#N/A</v>
      </c>
      <c r="DB17" t="e" cm="1">
        <f t="array" ref="DB17">IFERROR(IF(OR(ISNA($A17),$AC17&lt;100,INDEX(International!U$3:U$2000,_xlfn.XMATCH(100,International!U$3:U$2000,1,1)+$BR17)=""),NA(),INDEX(International!U$3:U$2000,_xlfn.XMATCH(100,International!U$3:U$2000,1,1)+$BR17)), NA())</f>
        <v>#N/A</v>
      </c>
      <c r="DC17" t="e">
        <f t="shared" si="6"/>
        <v>#N/A</v>
      </c>
      <c r="DD17" t="e">
        <f>IF(OR(ISNA($A17),$AC17&lt;100),NA(),IF($BR17=0,0,FLOOR((DB17-_xlfn.XLOOKUP(_xlfn.AGGREGATE(5,6,$BR$3:$BR1968),$BR$3:$BR$2000,DB$3:DB$2000,1,1))/_xlfn.XLOOKUP($BR17,$BR$3:$BR$2000,$BR$3:$BR$2000,1,1), 1)))</f>
        <v>#N/A</v>
      </c>
      <c r="DE17" t="e">
        <f t="shared" si="41"/>
        <v>#N/A</v>
      </c>
      <c r="DF17" t="e" cm="1">
        <f t="array" ref="DF17">IFERROR(IF(OR(ISNA($A17),$AC17&lt;100,INDEX(International!X$3:X$2000,_xlfn.XMATCH(100,International!X$3:X$2000,1,1)+$BR17)=""),NA(),INDEX(International!X$3:X$2000,_xlfn.XMATCH(100,International!X$3:X$2000,1,1)+$BR17)), NA())</f>
        <v>#N/A</v>
      </c>
      <c r="DG17" t="e">
        <f t="shared" si="7"/>
        <v>#N/A</v>
      </c>
      <c r="DH17" t="e">
        <f>IF(OR(ISNA($A17),$AC17&lt;100),NA(),IF($BR17=0,0,FLOOR((DF17-_xlfn.XLOOKUP(_xlfn.AGGREGATE(5,6,$BR$3:$BR1968),$BR$3:$BR$2000,DF$3:DF$2000,1,1))/_xlfn.XLOOKUP($BR17,$BR$3:$BR$2000,$BR$3:$BR$2000,1,1), 1)))</f>
        <v>#N/A</v>
      </c>
      <c r="DI17" t="e">
        <f t="shared" si="42"/>
        <v>#N/A</v>
      </c>
      <c r="DJ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16+1,DJ16+1,NA())))</f>
        <v>14</v>
      </c>
      <c r="DK17" t="e" cm="1">
        <f t="array" ref="DK17">IFERROR(IF(ISNA($A17),NA(),INDEX(B$3:B$2000,_xlfn.XMATCH(Configuration!$B$12,B$3:B$2000,1,1)+$DJ17)-0), NA())</f>
        <v>#N/A</v>
      </c>
      <c r="DL17" cm="1">
        <f t="array" ref="DL17">IFERROR(IF(ISNA($A17),NA(),INDEX(E$3:E$2000,_xlfn.XMATCH(Configuration!$B$12,E$3:E$2000,1,1)+$DJ17)-0), NA())</f>
        <v>1617</v>
      </c>
      <c r="DM17" t="e" cm="1">
        <f t="array" ref="DM17">IFERROR(IF(ISNA($A17),NA(),INDEX(H$3:H$2000,_xlfn.XMATCH(Configuration!$B$12,H$3:H$2000,1,1)+$DJ17)-0), NA())</f>
        <v>#N/A</v>
      </c>
      <c r="DN17" cm="1">
        <f t="array" ref="DN17">IFERROR(IF(ISNA($A17),NA(),INDEX(K$3:K$2000,_xlfn.XMATCH(Configuration!$B$12,K$3:K$2000,1,1)+$DJ17)-0), NA())</f>
        <v>409</v>
      </c>
      <c r="DO17" cm="1">
        <f t="array" ref="DO17">IFERROR(IF(ISNA($A17),NA(),INDEX(N$3:N$2000,_xlfn.XMATCH(Configuration!$B$12,N$3:N$2000,1,1)+$DJ17)-0), NA())</f>
        <v>835</v>
      </c>
      <c r="DP17" t="e" cm="1">
        <f t="array" ref="DP17">IFERROR(IF(ISNA($A17),NA(),INDEX(Q$3:Q$2000,_xlfn.XMATCH(Configuration!$B$12,Q$3:Q$2000,1,1)+$DJ17)-0), NA())</f>
        <v>#N/A</v>
      </c>
      <c r="DQ17" cm="1">
        <f t="array" ref="DQ17">IFERROR(IF(ISNA($A17),NA(),INDEX(T$3:T$2000,_xlfn.XMATCH(Configuration!$B$12,T$3:T$2000,1,1)+$DJ17)-0), NA())</f>
        <v>453</v>
      </c>
      <c r="DR17" cm="1">
        <f t="array" ref="DR17">IFERROR(IF(ISNA($A17),NA(),INDEX(W$3:W$2000,_xlfn.XMATCH(Configuration!$B$12,W$3:W$2000,1,1)+$DJ17)-0), NA())</f>
        <v>968</v>
      </c>
    </row>
    <row r="18" spans="1:122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8"/>
        <v>16</v>
      </c>
      <c r="AD18">
        <f t="shared" si="9"/>
        <v>3</v>
      </c>
      <c r="AE18">
        <f t="shared" si="10"/>
        <v>2</v>
      </c>
      <c r="AF18" s="5">
        <f t="shared" si="11"/>
        <v>0</v>
      </c>
      <c r="AG18">
        <f t="shared" si="12"/>
        <v>11</v>
      </c>
      <c r="AH18">
        <f t="shared" si="13"/>
        <v>12</v>
      </c>
      <c r="AI18">
        <f t="shared" si="14"/>
        <v>0</v>
      </c>
      <c r="AJ18">
        <f t="shared" si="15"/>
        <v>0</v>
      </c>
      <c r="AK18">
        <f t="shared" si="16"/>
        <v>12</v>
      </c>
      <c r="AL18" s="2">
        <f t="shared" si="17"/>
        <v>0.4</v>
      </c>
      <c r="AM18" s="2">
        <f t="shared" si="18"/>
        <v>0.6</v>
      </c>
      <c r="AN18" s="2">
        <f t="shared" si="19"/>
        <v>0</v>
      </c>
      <c r="AO18" s="2">
        <f t="shared" si="20"/>
        <v>0.25</v>
      </c>
      <c r="AP18" s="2">
        <f t="shared" si="21"/>
        <v>6.25E-2</v>
      </c>
      <c r="AQ18" s="2">
        <f t="shared" si="22"/>
        <v>0.125</v>
      </c>
      <c r="AR18" s="2">
        <f t="shared" si="23"/>
        <v>0.3125</v>
      </c>
      <c r="AS18" s="2">
        <f t="shared" si="24"/>
        <v>0</v>
      </c>
      <c r="AT18" s="2">
        <f t="shared" si="25"/>
        <v>0</v>
      </c>
      <c r="AU18" s="2">
        <f t="shared" si="26"/>
        <v>0.25</v>
      </c>
      <c r="AV18" s="3">
        <f t="shared" ca="1" si="27"/>
        <v>0.8571428571428571</v>
      </c>
      <c r="AW18" s="2">
        <f t="shared" si="28"/>
        <v>0</v>
      </c>
      <c r="AX18" s="2">
        <f t="shared" si="29"/>
        <v>0</v>
      </c>
      <c r="AY18">
        <f t="shared" si="30"/>
        <v>23</v>
      </c>
      <c r="AZ18">
        <f t="shared" si="31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2"/>
        <v>#N/A</v>
      </c>
      <c r="BS18" t="e">
        <f>IFERROR(IF(OR(ISNA($A18),$AC18&lt;100),NA(),IF(FLOOR(2^($BR18+(LOG(100)/LOG(2))),2)-100&gt; _xlfn.AGGREGATE(4,6,$BZ$3:$DF$2000)+2000,NA(),FLOOR(2^($BR18+(LOG(100)/LOG(2))),2))), NA())</f>
        <v>#N/A</v>
      </c>
      <c r="BT18" t="e">
        <f>IFERROR(IF(OR(ISNA($A18),$AC18&lt;100),NA(),IF(FLOOR((2^(($BR18+4*LOG(10)/LOG(2))/2)),2)&gt; _xlfn.AGGREGATE(4,6,$BZ$3:$DF$2000)+2000,NA(),FLOOR((2^(($BR18+4*LOG(10)/LOG(2))/2)),2))), NA())</f>
        <v>#N/A</v>
      </c>
      <c r="BU18" t="e">
        <f>IFERROR(IF(OR(ISNA($A18),$AC18&lt;100),NA(),IF(FLOOR((2^(($BR18+6*LOG(10)/LOG(2))/3)),2)&gt; _xlfn.AGGREGATE(4,6,$BZ$3:$DF$2000)+2000,NA(),FLOOR((2^(($BR18+6*LOG(10)/LOG(2))/3)),2))), NA())</f>
        <v>#N/A</v>
      </c>
      <c r="BV18" t="e">
        <f>IFERROR(IF(OR(ISNA($A18),$AC18&lt;100),NA(),IF(FLOOR((2^(($BR18+8*LOG(10)/LOG(2))/4)),2)&gt; _xlfn.AGGREGATE(4,6,$BZ$3:$DF$2000)+2000,NA(),FLOOR((2^(($BR18+8*LOG(10)/LOG(2))/4)),2))), NA())</f>
        <v>#N/A</v>
      </c>
      <c r="BW18" t="e">
        <f>IFERROR(IF(OR(ISNA($A18),$AC18&lt;100),NA(),IF(FLOOR((2^(($BR18+10*LOG(10)/LOG(2))/5)),2)&gt; _xlfn.AGGREGATE(4,6,$BZ$3:$DF$2000)+2000,NA(),FLOOR((2^(($BR18+10*LOG(10)/LOG(2))/5)),2))),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_xlfn.AGGREGATE(4,6,$BZ$3:$DF$2000)+2000,NA(),FLOOR((2^(($BR18+2*_xlfn.XLOOKUP(_xlfn.AGGREGATE(4,6,$BR$3:$BR1969),$BR$3:$BR$2000,$CA$3:$CA$2000,1,1)*LOG(10)/LOG(2))/_xlfn.XLOOKUP(_xlfn.AGGREGATE(4,6,$BR$3:$BR1969),$BR$3:$BR$2000,$CA$3:$CA$2000,1,1))),2))),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3"/>
        <v>#N/A</v>
      </c>
      <c r="CA18" t="e">
        <f t="shared" si="0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>
        <f t="shared" si="34"/>
        <v>#N/A</v>
      </c>
      <c r="CD18" t="e" cm="1">
        <f t="array" ref="CD18">IFERROR(IF(OR(ISNA($A18),$AC18&lt;100,INDEX(International!C$3:C$2000,_xlfn.XMATCH(100,International!C$3:C$2000,1,1)+$BR18)=""),NA(),INDEX(International!C$3:C$2000,_xlfn.XMATCH(100,International!C$3:C$2000,1,1)+$BR18)), NA())</f>
        <v>#N/A</v>
      </c>
      <c r="CE18" t="e">
        <f t="shared" si="1"/>
        <v>#N/A</v>
      </c>
      <c r="CF18" t="e">
        <f>IF(OR(ISNA($A18),$AC18&lt;100),NA(),IF($BR18=0,0,FLOOR((CD18-_xlfn.XLOOKUP(_xlfn.AGGREGATE(5,6,$BR$3:$BR1969),$BR$3:$BR$2000,CD$3:CD$2000,1,1))/_xlfn.XLOOKUP($BR18,$BR$3:$BR$2000,$BR$3:$BR$2000,1,1), 1)))</f>
        <v>#N/A</v>
      </c>
      <c r="CG18" t="e">
        <f t="shared" si="35"/>
        <v>#N/A</v>
      </c>
      <c r="CH18" t="e" cm="1">
        <f t="array" ref="CH18">IFERROR(IF(OR(ISNA($A18),$AC18&lt;100,INDEX(International!F$3:F$2000,_xlfn.XMATCH(100,International!F$3:F$2000,1,1)+$BR18)=""),NA(),INDEX(International!F$3:F$2000,_xlfn.XMATCH(100,International!F$3:F$2000,1,1)+$BR18)), NA())</f>
        <v>#N/A</v>
      </c>
      <c r="CI18" t="e">
        <f t="shared" si="2"/>
        <v>#N/A</v>
      </c>
      <c r="CJ18" t="e">
        <f>IF(OR(ISNA($A18),$AC18&lt;100),NA(),IF($BR18=0,0,FLOOR((CH18-_xlfn.XLOOKUP(_xlfn.AGGREGATE(5,6,$BR$3:$BR1969),$BR$3:$BR$2000,CH$3:CH$2000,1,1))/_xlfn.XLOOKUP($BR18,$BR$3:$BR$2000,$BR$3:$BR$2000,1,1), 1)))</f>
        <v>#N/A</v>
      </c>
      <c r="CK18" t="e">
        <f t="shared" si="36"/>
        <v>#N/A</v>
      </c>
      <c r="CL18" t="e" cm="1">
        <f t="array" ref="CL18">IFERROR(IF(OR(ISNA($A18),$AC18&lt;100,INDEX(International!I$3:I$2000,_xlfn.XMATCH(100,International!I$3:I$2000,1,1)+$BR18)=""),NA(),INDEX(International!I$3:I$2000,_xlfn.XMATCH(100,International!I$3:I$2000,1,1)+$BR18)), NA())</f>
        <v>#N/A</v>
      </c>
      <c r="CM18" t="e">
        <f t="shared" si="3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>
        <f t="shared" si="37"/>
        <v>#N/A</v>
      </c>
      <c r="CP18" t="e" cm="1">
        <f t="array" ref="CP18">IFERROR(IF(OR(ISNA($A18),$AC18&lt;100,INDEX(International!L$3:L$2000,_xlfn.XMATCH(100,International!L$3:L$2000,1,1)+$BR18)=""),NA(),INDEX(International!L$3:L$2000,_xlfn.XMATCH(100,International!L$3:L$2000,1,1)+$BR18)), NA())</f>
        <v>#N/A</v>
      </c>
      <c r="CQ18" t="e">
        <f t="shared" si="4"/>
        <v>#N/A</v>
      </c>
      <c r="CR18" t="e">
        <f>IF(OR(ISNA($A18),$AC18&lt;100),NA(),IF($BR18=0,0,FLOOR((CP18-_xlfn.XLOOKUP(_xlfn.AGGREGATE(5,6,$BR$3:$BR1969),$BR$3:$BR$2000,CP$3:CP$2000,1,1))/_xlfn.XLOOKUP($BR18,$BR$3:$BR$2000,$BR$3:$BR$2000,1,1), 1)))</f>
        <v>#N/A</v>
      </c>
      <c r="CS18" t="e">
        <f t="shared" si="38"/>
        <v>#N/A</v>
      </c>
      <c r="CT18" t="e" cm="1">
        <f t="array" ref="CT18">IFERROR(IF(OR(ISNA($A18),$AC18&lt;100,INDEX(International!O$3:O$2000,_xlfn.XMATCH(100,International!O$3:O$2000,1,1)+$BR18)=""),NA(),INDEX(International!O$3:O$2000,_xlfn.XMATCH(100,International!O$3:O$2000,1,1)+$BR18)), NA())</f>
        <v>#N/A</v>
      </c>
      <c r="CU18" t="e">
        <f>IF(OR(ISNA($A18),$AC18&lt;100),NA(),IF(CT18=100,0,($BR18*LOG(2)/LOG(CT18/100))))</f>
        <v>#N/A</v>
      </c>
      <c r="CV18" t="e">
        <f>IF(OR(ISNA($A18),$AC18&lt;100),NA(),IF($BR18=0,0,FLOOR((CT18-_xlfn.XLOOKUP(_xlfn.AGGREGATE(5,6,$BR$3:$BR1969),$BR$3:$BR$2000,CT$3:CT$2000,1,1))/_xlfn.XLOOKUP($BR18,$BR$3:$BR$2000,$BR$3:$BR$2000,1,1), 1)))</f>
        <v>#N/A</v>
      </c>
      <c r="CW18" t="e">
        <f t="shared" si="39"/>
        <v>#N/A</v>
      </c>
      <c r="CX18" t="e" cm="1">
        <f t="array" ref="CX18">IFERROR(IF(OR(ISNA($A18),$AC18&lt;100,INDEX(International!R$3:R$2000,_xlfn.XMATCH(100,International!R$3:R$2000,1,1)+$BR18)=""),NA(),INDEX(International!R$3:R$2000,_xlfn.XMATCH(100,International!R$3:R$2000,1,1)+$BR18)), NA())</f>
        <v>#N/A</v>
      </c>
      <c r="CY18" t="e">
        <f t="shared" si="5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 t="shared" si="40"/>
        <v>#N/A</v>
      </c>
      <c r="DB18" t="e" cm="1">
        <f t="array" ref="DB18">IFERROR(IF(OR(ISNA($A18),$AC18&lt;100,INDEX(International!U$3:U$2000,_xlfn.XMATCH(100,International!U$3:U$2000,1,1)+$BR18)=""),NA(),INDEX(International!U$3:U$2000,_xlfn.XMATCH(100,International!U$3:U$2000,1,1)+$BR18)), NA())</f>
        <v>#N/A</v>
      </c>
      <c r="DC18" t="e">
        <f t="shared" si="6"/>
        <v>#N/A</v>
      </c>
      <c r="DD18" t="e">
        <f>IF(OR(ISNA($A18),$AC18&lt;100),NA(),IF($BR18=0,0,FLOOR((DB18-_xlfn.XLOOKUP(_xlfn.AGGREGATE(5,6,$BR$3:$BR1969),$BR$3:$BR$2000,DB$3:DB$2000,1,1))/_xlfn.XLOOKUP($BR18,$BR$3:$BR$2000,$BR$3:$BR$2000,1,1), 1)))</f>
        <v>#N/A</v>
      </c>
      <c r="DE18" t="e">
        <f t="shared" si="41"/>
        <v>#N/A</v>
      </c>
      <c r="DF18" t="e" cm="1">
        <f t="array" ref="DF18">IFERROR(IF(OR(ISNA($A18),$AC18&lt;100,INDEX(International!X$3:X$2000,_xlfn.XMATCH(100,International!X$3:X$2000,1,1)+$BR18)=""),NA(),INDEX(International!X$3:X$2000,_xlfn.XMATCH(100,International!X$3:X$2000,1,1)+$BR18)), NA())</f>
        <v>#N/A</v>
      </c>
      <c r="DG18" t="e">
        <f t="shared" si="7"/>
        <v>#N/A</v>
      </c>
      <c r="DH18" t="e">
        <f>IF(OR(ISNA($A18),$AC18&lt;100),NA(),IF($BR18=0,0,FLOOR((DF18-_xlfn.XLOOKUP(_xlfn.AGGREGATE(5,6,$BR$3:$BR1969),$BR$3:$BR$2000,DF$3:DF$2000,1,1))/_xlfn.XLOOKUP($BR18,$BR$3:$BR$2000,$BR$3:$BR$2000,1,1), 1)))</f>
        <v>#N/A</v>
      </c>
      <c r="DI18" t="e">
        <f t="shared" si="42"/>
        <v>#N/A</v>
      </c>
      <c r="DJ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17+1,DJ17+1,NA())))</f>
        <v>15</v>
      </c>
      <c r="DK18" t="e" cm="1">
        <f t="array" ref="DK18">IFERROR(IF(ISNA($A18),NA(),INDEX(B$3:B$2000,_xlfn.XMATCH(Configuration!$B$12,B$3:B$2000,1,1)+$DJ18)-0), NA())</f>
        <v>#N/A</v>
      </c>
      <c r="DL18" cm="1">
        <f t="array" ref="DL18">IFERROR(IF(ISNA($A18),NA(),INDEX(E$3:E$2000,_xlfn.XMATCH(Configuration!$B$12,E$3:E$2000,1,1)+$DJ18)-0), NA())</f>
        <v>1791</v>
      </c>
      <c r="DM18" t="e" cm="1">
        <f t="array" ref="DM18">IFERROR(IF(ISNA($A18),NA(),INDEX(H$3:H$2000,_xlfn.XMATCH(Configuration!$B$12,H$3:H$2000,1,1)+$DJ18)-0), NA())</f>
        <v>#N/A</v>
      </c>
      <c r="DN18" t="e" cm="1">
        <f t="array" ref="DN18">IFERROR(IF(ISNA($A18),NA(),INDEX(K$3:K$2000,_xlfn.XMATCH(Configuration!$B$12,K$3:K$2000,1,1)+$DJ18)-0), NA())</f>
        <v>#N/A</v>
      </c>
      <c r="DO18" cm="1">
        <f t="array" ref="DO18">IFERROR(IF(ISNA($A18),NA(),INDEX(N$3:N$2000,_xlfn.XMATCH(Configuration!$B$12,N$3:N$2000,1,1)+$DJ18)-0), NA())</f>
        <v>873</v>
      </c>
      <c r="DP18" t="e" cm="1">
        <f t="array" ref="DP18">IFERROR(IF(ISNA($A18),NA(),INDEX(Q$3:Q$2000,_xlfn.XMATCH(Configuration!$B$12,Q$3:Q$2000,1,1)+$DJ18)-0), NA())</f>
        <v>#N/A</v>
      </c>
      <c r="DQ18" t="e" cm="1">
        <f t="array" ref="DQ18">IFERROR(IF(ISNA($A18),NA(),INDEX(T$3:T$2000,_xlfn.XMATCH(Configuration!$B$12,T$3:T$2000,1,1)+$DJ18)-0), NA())</f>
        <v>#N/A</v>
      </c>
      <c r="DR18" cm="1">
        <f t="array" ref="DR18">IFERROR(IF(ISNA($A18),NA(),INDEX(W$3:W$2000,_xlfn.XMATCH(Configuration!$B$12,W$3:W$2000,1,1)+$DJ18)-0), NA())</f>
        <v>1036</v>
      </c>
    </row>
    <row r="19" spans="1:122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8"/>
        <v>16</v>
      </c>
      <c r="AD19">
        <f t="shared" si="9"/>
        <v>3</v>
      </c>
      <c r="AE19">
        <f t="shared" si="10"/>
        <v>2</v>
      </c>
      <c r="AF19" s="5">
        <f t="shared" si="11"/>
        <v>0</v>
      </c>
      <c r="AG19">
        <f t="shared" si="12"/>
        <v>11</v>
      </c>
      <c r="AH19">
        <f t="shared" si="13"/>
        <v>12</v>
      </c>
      <c r="AI19">
        <f t="shared" si="14"/>
        <v>0</v>
      </c>
      <c r="AJ19">
        <f t="shared" si="15"/>
        <v>0</v>
      </c>
      <c r="AK19">
        <f t="shared" si="16"/>
        <v>12</v>
      </c>
      <c r="AL19" s="2">
        <f t="shared" si="17"/>
        <v>0.4</v>
      </c>
      <c r="AM19" s="2">
        <f t="shared" si="18"/>
        <v>0.6</v>
      </c>
      <c r="AN19" s="2">
        <f t="shared" si="19"/>
        <v>0</v>
      </c>
      <c r="AO19" s="2">
        <f t="shared" si="20"/>
        <v>0.25</v>
      </c>
      <c r="AP19" s="2">
        <f t="shared" si="21"/>
        <v>6.25E-2</v>
      </c>
      <c r="AQ19" s="2">
        <f t="shared" si="22"/>
        <v>0.125</v>
      </c>
      <c r="AR19" s="2">
        <f t="shared" si="23"/>
        <v>0.3125</v>
      </c>
      <c r="AS19" s="2">
        <f t="shared" si="24"/>
        <v>0</v>
      </c>
      <c r="AT19" s="2">
        <f t="shared" si="25"/>
        <v>0</v>
      </c>
      <c r="AU19" s="2">
        <f t="shared" si="26"/>
        <v>0.25</v>
      </c>
      <c r="AV19" s="3">
        <f t="shared" ca="1" si="27"/>
        <v>0.5714285714285714</v>
      </c>
      <c r="AW19" s="2">
        <f t="shared" si="28"/>
        <v>0</v>
      </c>
      <c r="AX19" s="2">
        <f t="shared" si="29"/>
        <v>0</v>
      </c>
      <c r="AY19">
        <f t="shared" si="30"/>
        <v>22</v>
      </c>
      <c r="AZ19">
        <f t="shared" si="31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2"/>
        <v>#N/A</v>
      </c>
      <c r="BS19" t="e">
        <f>IFERROR(IF(OR(ISNA($A19),$AC19&lt;100),NA(),IF(FLOOR(2^($BR19+(LOG(100)/LOG(2))),2)-100&gt; _xlfn.AGGREGATE(4,6,$BZ$3:$DF$2000)+2000,NA(),FLOOR(2^($BR19+(LOG(100)/LOG(2))),2))), NA())</f>
        <v>#N/A</v>
      </c>
      <c r="BT19" t="e">
        <f>IFERROR(IF(OR(ISNA($A19),$AC19&lt;100),NA(),IF(FLOOR((2^(($BR19+4*LOG(10)/LOG(2))/2)),2)&gt; _xlfn.AGGREGATE(4,6,$BZ$3:$DF$2000)+2000,NA(),FLOOR((2^(($BR19+4*LOG(10)/LOG(2))/2)),2))), NA())</f>
        <v>#N/A</v>
      </c>
      <c r="BU19" t="e">
        <f>IFERROR(IF(OR(ISNA($A19),$AC19&lt;100),NA(),IF(FLOOR((2^(($BR19+6*LOG(10)/LOG(2))/3)),2)&gt; _xlfn.AGGREGATE(4,6,$BZ$3:$DF$2000)+2000,NA(),FLOOR((2^(($BR19+6*LOG(10)/LOG(2))/3)),2))), NA())</f>
        <v>#N/A</v>
      </c>
      <c r="BV19" t="e">
        <f>IFERROR(IF(OR(ISNA($A19),$AC19&lt;100),NA(),IF(FLOOR((2^(($BR19+8*LOG(10)/LOG(2))/4)),2)&gt; _xlfn.AGGREGATE(4,6,$BZ$3:$DF$2000)+2000,NA(),FLOOR((2^(($BR19+8*LOG(10)/LOG(2))/4)),2))), NA())</f>
        <v>#N/A</v>
      </c>
      <c r="BW19" t="e">
        <f>IFERROR(IF(OR(ISNA($A19),$AC19&lt;100),NA(),IF(FLOOR((2^(($BR19+10*LOG(10)/LOG(2))/5)),2)&gt; _xlfn.AGGREGATE(4,6,$BZ$3:$DF$2000)+2000,NA(),FLOOR((2^(($BR19+10*LOG(10)/LOG(2))/5)),2))),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_xlfn.AGGREGATE(4,6,$BZ$3:$DF$2000)+2000,NA(),FLOOR((2^(($BR19+2*_xlfn.XLOOKUP(_xlfn.AGGREGATE(4,6,$BR$3:$BR1970),$BR$3:$BR$2000,$CA$3:$CA$2000,1,1)*LOG(10)/LOG(2))/_xlfn.XLOOKUP(_xlfn.AGGREGATE(4,6,$BR$3:$BR1970),$BR$3:$BR$2000,$CA$3:$CA$2000,1,1))),2))),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3"/>
        <v>#N/A</v>
      </c>
      <c r="CA19" t="e">
        <f t="shared" si="0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>
        <f t="shared" si="34"/>
        <v>#N/A</v>
      </c>
      <c r="CD19" t="e" cm="1">
        <f t="array" ref="CD19">IFERROR(IF(OR(ISNA($A19),$AC19&lt;100,INDEX(International!C$3:C$2000,_xlfn.XMATCH(100,International!C$3:C$2000,1,1)+$BR19)=""),NA(),INDEX(International!C$3:C$2000,_xlfn.XMATCH(100,International!C$3:C$2000,1,1)+$BR19)), NA())</f>
        <v>#N/A</v>
      </c>
      <c r="CE19" t="e">
        <f t="shared" si="1"/>
        <v>#N/A</v>
      </c>
      <c r="CF19" t="e">
        <f>IF(OR(ISNA($A19),$AC19&lt;100),NA(),IF($BR19=0,0,FLOOR((CD19-_xlfn.XLOOKUP(_xlfn.AGGREGATE(5,6,$BR$3:$BR1970),$BR$3:$BR$2000,CD$3:CD$2000,1,1))/_xlfn.XLOOKUP($BR19,$BR$3:$BR$2000,$BR$3:$BR$2000,1,1), 1)))</f>
        <v>#N/A</v>
      </c>
      <c r="CG19" t="e">
        <f t="shared" si="35"/>
        <v>#N/A</v>
      </c>
      <c r="CH19" t="e" cm="1">
        <f t="array" ref="CH19">IFERROR(IF(OR(ISNA($A19),$AC19&lt;100,INDEX(International!F$3:F$2000,_xlfn.XMATCH(100,International!F$3:F$2000,1,1)+$BR19)=""),NA(),INDEX(International!F$3:F$2000,_xlfn.XMATCH(100,International!F$3:F$2000,1,1)+$BR19)), NA())</f>
        <v>#N/A</v>
      </c>
      <c r="CI19" t="e">
        <f t="shared" si="2"/>
        <v>#N/A</v>
      </c>
      <c r="CJ19" t="e">
        <f>IF(OR(ISNA($A19),$AC19&lt;100),NA(),IF($BR19=0,0,FLOOR((CH19-_xlfn.XLOOKUP(_xlfn.AGGREGATE(5,6,$BR$3:$BR1970),$BR$3:$BR$2000,CH$3:CH$2000,1,1))/_xlfn.XLOOKUP($BR19,$BR$3:$BR$2000,$BR$3:$BR$2000,1,1), 1)))</f>
        <v>#N/A</v>
      </c>
      <c r="CK19" t="e">
        <f t="shared" si="36"/>
        <v>#N/A</v>
      </c>
      <c r="CL19" t="e" cm="1">
        <f t="array" ref="CL19">IFERROR(IF(OR(ISNA($A19),$AC19&lt;100,INDEX(International!I$3:I$2000,_xlfn.XMATCH(100,International!I$3:I$2000,1,1)+$BR19)=""),NA(),INDEX(International!I$3:I$2000,_xlfn.XMATCH(100,International!I$3:I$2000,1,1)+$BR19)), NA())</f>
        <v>#N/A</v>
      </c>
      <c r="CM19" t="e">
        <f t="shared" si="3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>
        <f t="shared" si="37"/>
        <v>#N/A</v>
      </c>
      <c r="CP19" t="e" cm="1">
        <f t="array" ref="CP19">IFERROR(IF(OR(ISNA($A19),$AC19&lt;100,INDEX(International!L$3:L$2000,_xlfn.XMATCH(100,International!L$3:L$2000,1,1)+$BR19)=""),NA(),INDEX(International!L$3:L$2000,_xlfn.XMATCH(100,International!L$3:L$2000,1,1)+$BR19)), NA())</f>
        <v>#N/A</v>
      </c>
      <c r="CQ19" t="e">
        <f t="shared" si="4"/>
        <v>#N/A</v>
      </c>
      <c r="CR19" t="e">
        <f>IF(OR(ISNA($A19),$AC19&lt;100),NA(),IF($BR19=0,0,FLOOR((CP19-_xlfn.XLOOKUP(_xlfn.AGGREGATE(5,6,$BR$3:$BR1970),$BR$3:$BR$2000,CP$3:CP$2000,1,1))/_xlfn.XLOOKUP($BR19,$BR$3:$BR$2000,$BR$3:$BR$2000,1,1), 1)))</f>
        <v>#N/A</v>
      </c>
      <c r="CS19" t="e">
        <f t="shared" si="38"/>
        <v>#N/A</v>
      </c>
      <c r="CT19" t="e" cm="1">
        <f t="array" ref="CT19">IFERROR(IF(OR(ISNA($A19),$AC19&lt;100,INDEX(International!O$3:O$2000,_xlfn.XMATCH(100,International!O$3:O$2000,1,1)+$BR19)=""),NA(),INDEX(International!O$3:O$2000,_xlfn.XMATCH(100,International!O$3:O$2000,1,1)+$BR19)), NA())</f>
        <v>#N/A</v>
      </c>
      <c r="CU19" t="e">
        <f>IF(OR(ISNA($A19),$AC19&lt;100),NA(),IF(CT19=100,0,($BR19*LOG(2)/LOG(CT19/100))))</f>
        <v>#N/A</v>
      </c>
      <c r="CV19" t="e">
        <f>IF(OR(ISNA($A19),$AC19&lt;100),NA(),IF($BR19=0,0,FLOOR((CT19-_xlfn.XLOOKUP(_xlfn.AGGREGATE(5,6,$BR$3:$BR1970),$BR$3:$BR$2000,CT$3:CT$2000,1,1))/_xlfn.XLOOKUP($BR19,$BR$3:$BR$2000,$BR$3:$BR$2000,1,1), 1)))</f>
        <v>#N/A</v>
      </c>
      <c r="CW19" t="e">
        <f t="shared" si="39"/>
        <v>#N/A</v>
      </c>
      <c r="CX19" t="e" cm="1">
        <f t="array" ref="CX19">IFERROR(IF(OR(ISNA($A19),$AC19&lt;100,INDEX(International!R$3:R$2000,_xlfn.XMATCH(100,International!R$3:R$2000,1,1)+$BR19)=""),NA(),INDEX(International!R$3:R$2000,_xlfn.XMATCH(100,International!R$3:R$2000,1,1)+$BR19)), NA())</f>
        <v>#N/A</v>
      </c>
      <c r="CY19" t="e">
        <f t="shared" si="5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 t="shared" si="40"/>
        <v>#N/A</v>
      </c>
      <c r="DB19" t="e" cm="1">
        <f t="array" ref="DB19">IFERROR(IF(OR(ISNA($A19),$AC19&lt;100,INDEX(International!U$3:U$2000,_xlfn.XMATCH(100,International!U$3:U$2000,1,1)+$BR19)=""),NA(),INDEX(International!U$3:U$2000,_xlfn.XMATCH(100,International!U$3:U$2000,1,1)+$BR19)), NA())</f>
        <v>#N/A</v>
      </c>
      <c r="DC19" t="e">
        <f t="shared" si="6"/>
        <v>#N/A</v>
      </c>
      <c r="DD19" t="e">
        <f>IF(OR(ISNA($A19),$AC19&lt;100),NA(),IF($BR19=0,0,FLOOR((DB19-_xlfn.XLOOKUP(_xlfn.AGGREGATE(5,6,$BR$3:$BR1970),$BR$3:$BR$2000,DB$3:DB$2000,1,1))/_xlfn.XLOOKUP($BR19,$BR$3:$BR$2000,$BR$3:$BR$2000,1,1), 1)))</f>
        <v>#N/A</v>
      </c>
      <c r="DE19" t="e">
        <f t="shared" si="41"/>
        <v>#N/A</v>
      </c>
      <c r="DF19" t="e" cm="1">
        <f t="array" ref="DF19">IFERROR(IF(OR(ISNA($A19),$AC19&lt;100,INDEX(International!X$3:X$2000,_xlfn.XMATCH(100,International!X$3:X$2000,1,1)+$BR19)=""),NA(),INDEX(International!X$3:X$2000,_xlfn.XMATCH(100,International!X$3:X$2000,1,1)+$BR19)), NA())</f>
        <v>#N/A</v>
      </c>
      <c r="DG19" t="e">
        <f t="shared" si="7"/>
        <v>#N/A</v>
      </c>
      <c r="DH19" t="e">
        <f>IF(OR(ISNA($A19),$AC19&lt;100),NA(),IF($BR19=0,0,FLOOR((DF19-_xlfn.XLOOKUP(_xlfn.AGGREGATE(5,6,$BR$3:$BR1970),$BR$3:$BR$2000,DF$3:DF$2000,1,1))/_xlfn.XLOOKUP($BR19,$BR$3:$BR$2000,$BR$3:$BR$2000,1,1), 1)))</f>
        <v>#N/A</v>
      </c>
      <c r="DI19" t="e">
        <f t="shared" si="42"/>
        <v>#N/A</v>
      </c>
      <c r="DJ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18+1,DJ18+1,NA())))</f>
        <v>16</v>
      </c>
      <c r="DK19" t="e" cm="1">
        <f t="array" ref="DK19">IFERROR(IF(ISNA($A19),NA(),INDEX(B$3:B$2000,_xlfn.XMATCH(Configuration!$B$12,B$3:B$2000,1,1)+$DJ19)-0), NA())</f>
        <v>#N/A</v>
      </c>
      <c r="DL19" cm="1">
        <f t="array" ref="DL19">IFERROR(IF(ISNA($A19),NA(),INDEX(E$3:E$2000,_xlfn.XMATCH(Configuration!$B$12,E$3:E$2000,1,1)+$DJ19)-0), NA())</f>
        <v>1918</v>
      </c>
      <c r="DM19" t="e" cm="1">
        <f t="array" ref="DM19">IFERROR(IF(ISNA($A19),NA(),INDEX(H$3:H$2000,_xlfn.XMATCH(Configuration!$B$12,H$3:H$2000,1,1)+$DJ19)-0), NA())</f>
        <v>#N/A</v>
      </c>
      <c r="DN19" t="e" cm="1">
        <f t="array" ref="DN19">IFERROR(IF(ISNA($A19),NA(),INDEX(K$3:K$2000,_xlfn.XMATCH(Configuration!$B$12,K$3:K$2000,1,1)+$DJ19)-0), NA())</f>
        <v>#N/A</v>
      </c>
      <c r="DO19" cm="1">
        <f t="array" ref="DO19">IFERROR(IF(ISNA($A19),NA(),INDEX(N$3:N$2000,_xlfn.XMATCH(Configuration!$B$12,N$3:N$2000,1,1)+$DJ19)-0), NA())</f>
        <v>900</v>
      </c>
      <c r="DP19" t="e" cm="1">
        <f t="array" ref="DP19">IFERROR(IF(ISNA($A19),NA(),INDEX(Q$3:Q$2000,_xlfn.XMATCH(Configuration!$B$12,Q$3:Q$2000,1,1)+$DJ19)-0), NA())</f>
        <v>#N/A</v>
      </c>
      <c r="DQ19" t="e" cm="1">
        <f t="array" ref="DQ19">IFERROR(IF(ISNA($A19),NA(),INDEX(T$3:T$2000,_xlfn.XMATCH(Configuration!$B$12,T$3:T$2000,1,1)+$DJ19)-0), NA())</f>
        <v>#N/A</v>
      </c>
      <c r="DR19" cm="1">
        <f t="array" ref="DR19">IFERROR(IF(ISNA($A19),NA(),INDEX(W$3:W$2000,_xlfn.XMATCH(Configuration!$B$12,W$3:W$2000,1,1)+$DJ19)-0), NA())</f>
        <v>1085</v>
      </c>
    </row>
    <row r="20" spans="1:122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8"/>
        <v>16</v>
      </c>
      <c r="AD20">
        <f t="shared" si="9"/>
        <v>3</v>
      </c>
      <c r="AE20">
        <f t="shared" si="10"/>
        <v>2</v>
      </c>
      <c r="AF20" s="5">
        <f t="shared" si="11"/>
        <v>0</v>
      </c>
      <c r="AG20">
        <f t="shared" si="12"/>
        <v>11</v>
      </c>
      <c r="AH20">
        <f t="shared" si="13"/>
        <v>12</v>
      </c>
      <c r="AI20">
        <f t="shared" si="14"/>
        <v>0</v>
      </c>
      <c r="AJ20">
        <f t="shared" si="15"/>
        <v>0</v>
      </c>
      <c r="AK20">
        <f t="shared" si="16"/>
        <v>12</v>
      </c>
      <c r="AL20" s="2">
        <f t="shared" si="17"/>
        <v>0.4</v>
      </c>
      <c r="AM20" s="2">
        <f t="shared" si="18"/>
        <v>0.6</v>
      </c>
      <c r="AN20" s="2">
        <f t="shared" si="19"/>
        <v>0</v>
      </c>
      <c r="AO20" s="2">
        <f t="shared" si="20"/>
        <v>0.25</v>
      </c>
      <c r="AP20" s="2">
        <f t="shared" si="21"/>
        <v>6.25E-2</v>
      </c>
      <c r="AQ20" s="2">
        <f t="shared" si="22"/>
        <v>0.125</v>
      </c>
      <c r="AR20" s="2">
        <f t="shared" si="23"/>
        <v>0.3125</v>
      </c>
      <c r="AS20" s="2">
        <f t="shared" si="24"/>
        <v>0</v>
      </c>
      <c r="AT20" s="2">
        <f t="shared" si="25"/>
        <v>0</v>
      </c>
      <c r="AU20" s="2">
        <f t="shared" si="26"/>
        <v>0.25</v>
      </c>
      <c r="AV20" s="3">
        <f t="shared" ca="1" si="27"/>
        <v>0.5714285714285714</v>
      </c>
      <c r="AW20" s="2">
        <f t="shared" si="28"/>
        <v>0</v>
      </c>
      <c r="AX20" s="2">
        <f t="shared" si="29"/>
        <v>0</v>
      </c>
      <c r="AY20">
        <f t="shared" si="30"/>
        <v>21</v>
      </c>
      <c r="AZ20">
        <f t="shared" si="31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2"/>
        <v>#N/A</v>
      </c>
      <c r="BS20" t="e">
        <f>IFERROR(IF(OR(ISNA($A20),$AC20&lt;100),NA(),IF(FLOOR(2^($BR20+(LOG(100)/LOG(2))),2)-100&gt; _xlfn.AGGREGATE(4,6,$BZ$3:$DF$2000)+2000,NA(),FLOOR(2^($BR20+(LOG(100)/LOG(2))),2))), NA())</f>
        <v>#N/A</v>
      </c>
      <c r="BT20" t="e">
        <f>IFERROR(IF(OR(ISNA($A20),$AC20&lt;100),NA(),IF(FLOOR((2^(($BR20+4*LOG(10)/LOG(2))/2)),2)&gt; _xlfn.AGGREGATE(4,6,$BZ$3:$DF$2000)+2000,NA(),FLOOR((2^(($BR20+4*LOG(10)/LOG(2))/2)),2))), NA())</f>
        <v>#N/A</v>
      </c>
      <c r="BU20" t="e">
        <f>IFERROR(IF(OR(ISNA($A20),$AC20&lt;100),NA(),IF(FLOOR((2^(($BR20+6*LOG(10)/LOG(2))/3)),2)&gt; _xlfn.AGGREGATE(4,6,$BZ$3:$DF$2000)+2000,NA(),FLOOR((2^(($BR20+6*LOG(10)/LOG(2))/3)),2))), NA())</f>
        <v>#N/A</v>
      </c>
      <c r="BV20" t="e">
        <f>IFERROR(IF(OR(ISNA($A20),$AC20&lt;100),NA(),IF(FLOOR((2^(($BR20+8*LOG(10)/LOG(2))/4)),2)&gt; _xlfn.AGGREGATE(4,6,$BZ$3:$DF$2000)+2000,NA(),FLOOR((2^(($BR20+8*LOG(10)/LOG(2))/4)),2))), NA())</f>
        <v>#N/A</v>
      </c>
      <c r="BW20" t="e">
        <f>IFERROR(IF(OR(ISNA($A20),$AC20&lt;100),NA(),IF(FLOOR((2^(($BR20+10*LOG(10)/LOG(2))/5)),2)&gt; _xlfn.AGGREGATE(4,6,$BZ$3:$DF$2000)+2000,NA(),FLOOR((2^(($BR20+10*LOG(10)/LOG(2))/5)),2))),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_xlfn.AGGREGATE(4,6,$BZ$3:$DF$2000)+2000,NA(),FLOOR((2^(($BR20+2*_xlfn.XLOOKUP(_xlfn.AGGREGATE(4,6,$BR$3:$BR1971),$BR$3:$BR$2000,$CA$3:$CA$2000,1,1)*LOG(10)/LOG(2))/_xlfn.XLOOKUP(_xlfn.AGGREGATE(4,6,$BR$3:$BR1971),$BR$3:$BR$2000,$CA$3:$CA$2000,1,1))),2))),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3"/>
        <v>#N/A</v>
      </c>
      <c r="CA20" t="e">
        <f t="shared" si="0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>
        <f t="shared" si="34"/>
        <v>#N/A</v>
      </c>
      <c r="CD20" t="e" cm="1">
        <f t="array" ref="CD20">IFERROR(IF(OR(ISNA($A20),$AC20&lt;100,INDEX(International!C$3:C$2000,_xlfn.XMATCH(100,International!C$3:C$2000,1,1)+$BR20)=""),NA(),INDEX(International!C$3:C$2000,_xlfn.XMATCH(100,International!C$3:C$2000,1,1)+$BR20)), NA())</f>
        <v>#N/A</v>
      </c>
      <c r="CE20" t="e">
        <f t="shared" si="1"/>
        <v>#N/A</v>
      </c>
      <c r="CF20" t="e">
        <f>IF(OR(ISNA($A20),$AC20&lt;100),NA(),IF($BR20=0,0,FLOOR((CD20-_xlfn.XLOOKUP(_xlfn.AGGREGATE(5,6,$BR$3:$BR1971),$BR$3:$BR$2000,CD$3:CD$2000,1,1))/_xlfn.XLOOKUP($BR20,$BR$3:$BR$2000,$BR$3:$BR$2000,1,1), 1)))</f>
        <v>#N/A</v>
      </c>
      <c r="CG20" t="e">
        <f t="shared" si="35"/>
        <v>#N/A</v>
      </c>
      <c r="CH20" t="e" cm="1">
        <f t="array" ref="CH20">IFERROR(IF(OR(ISNA($A20),$AC20&lt;100,INDEX(International!F$3:F$2000,_xlfn.XMATCH(100,International!F$3:F$2000,1,1)+$BR20)=""),NA(),INDEX(International!F$3:F$2000,_xlfn.XMATCH(100,International!F$3:F$2000,1,1)+$BR20)), NA())</f>
        <v>#N/A</v>
      </c>
      <c r="CI20" t="e">
        <f t="shared" si="2"/>
        <v>#N/A</v>
      </c>
      <c r="CJ20" t="e">
        <f>IF(OR(ISNA($A20),$AC20&lt;100),NA(),IF($BR20=0,0,FLOOR((CH20-_xlfn.XLOOKUP(_xlfn.AGGREGATE(5,6,$BR$3:$BR1971),$BR$3:$BR$2000,CH$3:CH$2000,1,1))/_xlfn.XLOOKUP($BR20,$BR$3:$BR$2000,$BR$3:$BR$2000,1,1), 1)))</f>
        <v>#N/A</v>
      </c>
      <c r="CK20" t="e">
        <f t="shared" si="36"/>
        <v>#N/A</v>
      </c>
      <c r="CL20" t="e" cm="1">
        <f t="array" ref="CL20">IFERROR(IF(OR(ISNA($A20),$AC20&lt;100,INDEX(International!I$3:I$2000,_xlfn.XMATCH(100,International!I$3:I$2000,1,1)+$BR20)=""),NA(),INDEX(International!I$3:I$2000,_xlfn.XMATCH(100,International!I$3:I$2000,1,1)+$BR20)), NA())</f>
        <v>#N/A</v>
      </c>
      <c r="CM20" t="e">
        <f t="shared" si="3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>
        <f t="shared" si="37"/>
        <v>#N/A</v>
      </c>
      <c r="CP20" t="e" cm="1">
        <f t="array" ref="CP20">IFERROR(IF(OR(ISNA($A20),$AC20&lt;100,INDEX(International!L$3:L$2000,_xlfn.XMATCH(100,International!L$3:L$2000,1,1)+$BR20)=""),NA(),INDEX(International!L$3:L$2000,_xlfn.XMATCH(100,International!L$3:L$2000,1,1)+$BR20)), NA())</f>
        <v>#N/A</v>
      </c>
      <c r="CQ20" t="e">
        <f t="shared" si="4"/>
        <v>#N/A</v>
      </c>
      <c r="CR20" t="e">
        <f>IF(OR(ISNA($A20),$AC20&lt;100),NA(),IF($BR20=0,0,FLOOR((CP20-_xlfn.XLOOKUP(_xlfn.AGGREGATE(5,6,$BR$3:$BR1971),$BR$3:$BR$2000,CP$3:CP$2000,1,1))/_xlfn.XLOOKUP($BR20,$BR$3:$BR$2000,$BR$3:$BR$2000,1,1), 1)))</f>
        <v>#N/A</v>
      </c>
      <c r="CS20" t="e">
        <f t="shared" si="38"/>
        <v>#N/A</v>
      </c>
      <c r="CT20" t="e" cm="1">
        <f t="array" ref="CT20">IFERROR(IF(OR(ISNA($A20),$AC20&lt;100,INDEX(International!O$3:O$2000,_xlfn.XMATCH(100,International!O$3:O$2000,1,1)+$BR20)=""),NA(),INDEX(International!O$3:O$2000,_xlfn.XMATCH(100,International!O$3:O$2000,1,1)+$BR20)), NA())</f>
        <v>#N/A</v>
      </c>
      <c r="CU20" t="e">
        <f>IF(OR(ISNA($A20),$AC20&lt;100),NA(),IF(CT20=100,0,($BR20*LOG(2)/LOG(CT20/100))))</f>
        <v>#N/A</v>
      </c>
      <c r="CV20" t="e">
        <f>IF(OR(ISNA($A20),$AC20&lt;100),NA(),IF($BR20=0,0,FLOOR((CT20-_xlfn.XLOOKUP(_xlfn.AGGREGATE(5,6,$BR$3:$BR1971),$BR$3:$BR$2000,CT$3:CT$2000,1,1))/_xlfn.XLOOKUP($BR20,$BR$3:$BR$2000,$BR$3:$BR$2000,1,1), 1)))</f>
        <v>#N/A</v>
      </c>
      <c r="CW20" t="e">
        <f t="shared" si="39"/>
        <v>#N/A</v>
      </c>
      <c r="CX20" t="e" cm="1">
        <f t="array" ref="CX20">IFERROR(IF(OR(ISNA($A20),$AC20&lt;100,INDEX(International!R$3:R$2000,_xlfn.XMATCH(100,International!R$3:R$2000,1,1)+$BR20)=""),NA(),INDEX(International!R$3:R$2000,_xlfn.XMATCH(100,International!R$3:R$2000,1,1)+$BR20)), NA())</f>
        <v>#N/A</v>
      </c>
      <c r="CY20" t="e">
        <f t="shared" si="5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 t="shared" si="40"/>
        <v>#N/A</v>
      </c>
      <c r="DB20" t="e" cm="1">
        <f t="array" ref="DB20">IFERROR(IF(OR(ISNA($A20),$AC20&lt;100,INDEX(International!U$3:U$2000,_xlfn.XMATCH(100,International!U$3:U$2000,1,1)+$BR20)=""),NA(),INDEX(International!U$3:U$2000,_xlfn.XMATCH(100,International!U$3:U$2000,1,1)+$BR20)), NA())</f>
        <v>#N/A</v>
      </c>
      <c r="DC20" t="e">
        <f t="shared" si="6"/>
        <v>#N/A</v>
      </c>
      <c r="DD20" t="e">
        <f>IF(OR(ISNA($A20),$AC20&lt;100),NA(),IF($BR20=0,0,FLOOR((DB20-_xlfn.XLOOKUP(_xlfn.AGGREGATE(5,6,$BR$3:$BR1971),$BR$3:$BR$2000,DB$3:DB$2000,1,1))/_xlfn.XLOOKUP($BR20,$BR$3:$BR$2000,$BR$3:$BR$2000,1,1), 1)))</f>
        <v>#N/A</v>
      </c>
      <c r="DE20" t="e">
        <f t="shared" si="41"/>
        <v>#N/A</v>
      </c>
      <c r="DF20" t="e" cm="1">
        <f t="array" ref="DF20">IFERROR(IF(OR(ISNA($A20),$AC20&lt;100,INDEX(International!X$3:X$2000,_xlfn.XMATCH(100,International!X$3:X$2000,1,1)+$BR20)=""),NA(),INDEX(International!X$3:X$2000,_xlfn.XMATCH(100,International!X$3:X$2000,1,1)+$BR20)), NA())</f>
        <v>#N/A</v>
      </c>
      <c r="DG20" t="e">
        <f t="shared" si="7"/>
        <v>#N/A</v>
      </c>
      <c r="DH20" t="e">
        <f>IF(OR(ISNA($A20),$AC20&lt;100),NA(),IF($BR20=0,0,FLOOR((DF20-_xlfn.XLOOKUP(_xlfn.AGGREGATE(5,6,$BR$3:$BR1971),$BR$3:$BR$2000,DF$3:DF$2000,1,1))/_xlfn.XLOOKUP($BR20,$BR$3:$BR$2000,$BR$3:$BR$2000,1,1), 1)))</f>
        <v>#N/A</v>
      </c>
      <c r="DI20" t="e">
        <f t="shared" si="42"/>
        <v>#N/A</v>
      </c>
      <c r="DJ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19+1,DJ19+1,NA())))</f>
        <v>17</v>
      </c>
      <c r="DK20" t="e" cm="1">
        <f t="array" ref="DK20">IFERROR(IF(ISNA($A20),NA(),INDEX(B$3:B$2000,_xlfn.XMATCH(Configuration!$B$12,B$3:B$2000,1,1)+$DJ20)-0), NA())</f>
        <v>#N/A</v>
      </c>
      <c r="DL20" cm="1">
        <f t="array" ref="DL20">IFERROR(IF(ISNA($A20),NA(),INDEX(E$3:E$2000,_xlfn.XMATCH(Configuration!$B$12,E$3:E$2000,1,1)+$DJ20)-0), NA())</f>
        <v>2032</v>
      </c>
      <c r="DM20" t="e" cm="1">
        <f t="array" ref="DM20">IFERROR(IF(ISNA($A20),NA(),INDEX(H$3:H$2000,_xlfn.XMATCH(Configuration!$B$12,H$3:H$2000,1,1)+$DJ20)-0), NA())</f>
        <v>#N/A</v>
      </c>
      <c r="DN20" t="e" cm="1">
        <f t="array" ref="DN20">IFERROR(IF(ISNA($A20),NA(),INDEX(K$3:K$2000,_xlfn.XMATCH(Configuration!$B$12,K$3:K$2000,1,1)+$DJ20)-0), NA())</f>
        <v>#N/A</v>
      </c>
      <c r="DO20" cm="1">
        <f t="array" ref="DO20">IFERROR(IF(ISNA($A20),NA(),INDEX(N$3:N$2000,_xlfn.XMATCH(Configuration!$B$12,N$3:N$2000,1,1)+$DJ20)-0), NA())</f>
        <v>909</v>
      </c>
      <c r="DP20" t="e" cm="1">
        <f t="array" ref="DP20">IFERROR(IF(ISNA($A20),NA(),INDEX(Q$3:Q$2000,_xlfn.XMATCH(Configuration!$B$12,Q$3:Q$2000,1,1)+$DJ20)-0), NA())</f>
        <v>#N/A</v>
      </c>
      <c r="DQ20" t="e" cm="1">
        <f t="array" ref="DQ20">IFERROR(IF(ISNA($A20),NA(),INDEX(T$3:T$2000,_xlfn.XMATCH(Configuration!$B$12,T$3:T$2000,1,1)+$DJ20)-0), NA())</f>
        <v>#N/A</v>
      </c>
      <c r="DR20" cm="1">
        <f t="array" ref="DR20">IFERROR(IF(ISNA($A20),NA(),INDEX(W$3:W$2000,_xlfn.XMATCH(Configuration!$B$12,W$3:W$2000,1,1)+$DJ20)-0), NA())</f>
        <v>1115</v>
      </c>
    </row>
    <row r="21" spans="1:122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8"/>
        <v>16</v>
      </c>
      <c r="AD21">
        <f t="shared" si="9"/>
        <v>3</v>
      </c>
      <c r="AE21">
        <f t="shared" si="10"/>
        <v>2</v>
      </c>
      <c r="AF21" s="5">
        <f t="shared" si="11"/>
        <v>0</v>
      </c>
      <c r="AG21">
        <f t="shared" si="12"/>
        <v>11</v>
      </c>
      <c r="AH21">
        <f t="shared" si="13"/>
        <v>12</v>
      </c>
      <c r="AI21">
        <f t="shared" si="14"/>
        <v>0</v>
      </c>
      <c r="AJ21">
        <f t="shared" si="15"/>
        <v>0</v>
      </c>
      <c r="AK21">
        <f t="shared" si="16"/>
        <v>12</v>
      </c>
      <c r="AL21" s="2">
        <f t="shared" si="17"/>
        <v>0.4</v>
      </c>
      <c r="AM21" s="2">
        <f t="shared" si="18"/>
        <v>0.6</v>
      </c>
      <c r="AN21" s="2">
        <f t="shared" si="19"/>
        <v>0</v>
      </c>
      <c r="AO21" s="2">
        <f t="shared" si="20"/>
        <v>0.25</v>
      </c>
      <c r="AP21" s="2">
        <f t="shared" si="21"/>
        <v>6.25E-2</v>
      </c>
      <c r="AQ21" s="2">
        <f t="shared" si="22"/>
        <v>0.125</v>
      </c>
      <c r="AR21" s="2">
        <f t="shared" si="23"/>
        <v>0.3125</v>
      </c>
      <c r="AS21" s="2">
        <f t="shared" si="24"/>
        <v>0</v>
      </c>
      <c r="AT21" s="2">
        <f t="shared" si="25"/>
        <v>0</v>
      </c>
      <c r="AU21" s="2">
        <f t="shared" si="26"/>
        <v>0.25</v>
      </c>
      <c r="AV21" s="3">
        <f t="shared" ca="1" si="27"/>
        <v>0.42857142857142855</v>
      </c>
      <c r="AW21" s="2">
        <f t="shared" si="28"/>
        <v>0</v>
      </c>
      <c r="AX21" s="2">
        <f t="shared" si="29"/>
        <v>0</v>
      </c>
      <c r="AY21">
        <f t="shared" si="30"/>
        <v>20</v>
      </c>
      <c r="AZ21">
        <f t="shared" si="31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2"/>
        <v>#N/A</v>
      </c>
      <c r="BS21" t="e">
        <f>IFERROR(IF(OR(ISNA($A21),$AC21&lt;100),NA(),IF(FLOOR(2^($BR21+(LOG(100)/LOG(2))),2)-100&gt; _xlfn.AGGREGATE(4,6,$BZ$3:$DF$2000)+2000,NA(),FLOOR(2^($BR21+(LOG(100)/LOG(2))),2))), NA())</f>
        <v>#N/A</v>
      </c>
      <c r="BT21" t="e">
        <f>IFERROR(IF(OR(ISNA($A21),$AC21&lt;100),NA(),IF(FLOOR((2^(($BR21+4*LOG(10)/LOG(2))/2)),2)&gt; _xlfn.AGGREGATE(4,6,$BZ$3:$DF$2000)+2000,NA(),FLOOR((2^(($BR21+4*LOG(10)/LOG(2))/2)),2))), NA())</f>
        <v>#N/A</v>
      </c>
      <c r="BU21" t="e">
        <f>IFERROR(IF(OR(ISNA($A21),$AC21&lt;100),NA(),IF(FLOOR((2^(($BR21+6*LOG(10)/LOG(2))/3)),2)&gt; _xlfn.AGGREGATE(4,6,$BZ$3:$DF$2000)+2000,NA(),FLOOR((2^(($BR21+6*LOG(10)/LOG(2))/3)),2))), NA())</f>
        <v>#N/A</v>
      </c>
      <c r="BV21" t="e">
        <f>IFERROR(IF(OR(ISNA($A21),$AC21&lt;100),NA(),IF(FLOOR((2^(($BR21+8*LOG(10)/LOG(2))/4)),2)&gt; _xlfn.AGGREGATE(4,6,$BZ$3:$DF$2000)+2000,NA(),FLOOR((2^(($BR21+8*LOG(10)/LOG(2))/4)),2))), NA())</f>
        <v>#N/A</v>
      </c>
      <c r="BW21" t="e">
        <f>IFERROR(IF(OR(ISNA($A21),$AC21&lt;100),NA(),IF(FLOOR((2^(($BR21+10*LOG(10)/LOG(2))/5)),2)&gt; _xlfn.AGGREGATE(4,6,$BZ$3:$DF$2000)+2000,NA(),FLOOR((2^(($BR21+10*LOG(10)/LOG(2))/5)),2))),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_xlfn.AGGREGATE(4,6,$BZ$3:$DF$2000)+2000,NA(),FLOOR((2^(($BR21+2*_xlfn.XLOOKUP(_xlfn.AGGREGATE(4,6,$BR$3:$BR1972),$BR$3:$BR$2000,$CA$3:$CA$2000,1,1)*LOG(10)/LOG(2))/_xlfn.XLOOKUP(_xlfn.AGGREGATE(4,6,$BR$3:$BR1972),$BR$3:$BR$2000,$CA$3:$CA$2000,1,1))),2))),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3"/>
        <v>#N/A</v>
      </c>
      <c r="CA21" t="e">
        <f t="shared" si="0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>
        <f t="shared" si="34"/>
        <v>#N/A</v>
      </c>
      <c r="CD21" t="e" cm="1">
        <f t="array" ref="CD21">IFERROR(IF(OR(ISNA($A21),$AC21&lt;100,INDEX(International!C$3:C$2000,_xlfn.XMATCH(100,International!C$3:C$2000,1,1)+$BR21)=""),NA(),INDEX(International!C$3:C$2000,_xlfn.XMATCH(100,International!C$3:C$2000,1,1)+$BR21)), NA())</f>
        <v>#N/A</v>
      </c>
      <c r="CE21" t="e">
        <f t="shared" si="1"/>
        <v>#N/A</v>
      </c>
      <c r="CF21" t="e">
        <f>IF(OR(ISNA($A21),$AC21&lt;100),NA(),IF($BR21=0,0,FLOOR((CD21-_xlfn.XLOOKUP(_xlfn.AGGREGATE(5,6,$BR$3:$BR1972),$BR$3:$BR$2000,CD$3:CD$2000,1,1))/_xlfn.XLOOKUP($BR21,$BR$3:$BR$2000,$BR$3:$BR$2000,1,1), 1)))</f>
        <v>#N/A</v>
      </c>
      <c r="CG21" t="e">
        <f t="shared" si="35"/>
        <v>#N/A</v>
      </c>
      <c r="CH21" t="e" cm="1">
        <f t="array" ref="CH21">IFERROR(IF(OR(ISNA($A21),$AC21&lt;100,INDEX(International!F$3:F$2000,_xlfn.XMATCH(100,International!F$3:F$2000,1,1)+$BR21)=""),NA(),INDEX(International!F$3:F$2000,_xlfn.XMATCH(100,International!F$3:F$2000,1,1)+$BR21)), NA())</f>
        <v>#N/A</v>
      </c>
      <c r="CI21" t="e">
        <f t="shared" si="2"/>
        <v>#N/A</v>
      </c>
      <c r="CJ21" t="e">
        <f>IF(OR(ISNA($A21),$AC21&lt;100),NA(),IF($BR21=0,0,FLOOR((CH21-_xlfn.XLOOKUP(_xlfn.AGGREGATE(5,6,$BR$3:$BR1972),$BR$3:$BR$2000,CH$3:CH$2000,1,1))/_xlfn.XLOOKUP($BR21,$BR$3:$BR$2000,$BR$3:$BR$2000,1,1), 1)))</f>
        <v>#N/A</v>
      </c>
      <c r="CK21" t="e">
        <f t="shared" si="36"/>
        <v>#N/A</v>
      </c>
      <c r="CL21" t="e" cm="1">
        <f t="array" ref="CL21">IFERROR(IF(OR(ISNA($A21),$AC21&lt;100,INDEX(International!I$3:I$2000,_xlfn.XMATCH(100,International!I$3:I$2000,1,1)+$BR21)=""),NA(),INDEX(International!I$3:I$2000,_xlfn.XMATCH(100,International!I$3:I$2000,1,1)+$BR21)), NA())</f>
        <v>#N/A</v>
      </c>
      <c r="CM21" t="e">
        <f t="shared" si="3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>
        <f t="shared" si="37"/>
        <v>#N/A</v>
      </c>
      <c r="CP21" t="e" cm="1">
        <f t="array" ref="CP21">IFERROR(IF(OR(ISNA($A21),$AC21&lt;100,INDEX(International!L$3:L$2000,_xlfn.XMATCH(100,International!L$3:L$2000,1,1)+$BR21)=""),NA(),INDEX(International!L$3:L$2000,_xlfn.XMATCH(100,International!L$3:L$2000,1,1)+$BR21)), NA())</f>
        <v>#N/A</v>
      </c>
      <c r="CQ21" t="e">
        <f t="shared" si="4"/>
        <v>#N/A</v>
      </c>
      <c r="CR21" t="e">
        <f>IF(OR(ISNA($A21),$AC21&lt;100),NA(),IF($BR21=0,0,FLOOR((CP21-_xlfn.XLOOKUP(_xlfn.AGGREGATE(5,6,$BR$3:$BR1972),$BR$3:$BR$2000,CP$3:CP$2000,1,1))/_xlfn.XLOOKUP($BR21,$BR$3:$BR$2000,$BR$3:$BR$2000,1,1), 1)))</f>
        <v>#N/A</v>
      </c>
      <c r="CS21" t="e">
        <f t="shared" si="38"/>
        <v>#N/A</v>
      </c>
      <c r="CT21" t="e" cm="1">
        <f t="array" ref="CT21">IFERROR(IF(OR(ISNA($A21),$AC21&lt;100,INDEX(International!O$3:O$2000,_xlfn.XMATCH(100,International!O$3:O$2000,1,1)+$BR21)=""),NA(),INDEX(International!O$3:O$2000,_xlfn.XMATCH(100,International!O$3:O$2000,1,1)+$BR21)), NA())</f>
        <v>#N/A</v>
      </c>
      <c r="CU21" t="e">
        <f>IF(OR(ISNA($A21),$AC21&lt;100),NA(),IF(CT21=100,0,($BR21*LOG(2)/LOG(CT21/100))))</f>
        <v>#N/A</v>
      </c>
      <c r="CV21" t="e">
        <f>IF(OR(ISNA($A21),$AC21&lt;100),NA(),IF($BR21=0,0,FLOOR((CT21-_xlfn.XLOOKUP(_xlfn.AGGREGATE(5,6,$BR$3:$BR1972),$BR$3:$BR$2000,CT$3:CT$2000,1,1))/_xlfn.XLOOKUP($BR21,$BR$3:$BR$2000,$BR$3:$BR$2000,1,1), 1)))</f>
        <v>#N/A</v>
      </c>
      <c r="CW21" t="e">
        <f t="shared" si="39"/>
        <v>#N/A</v>
      </c>
      <c r="CX21" t="e" cm="1">
        <f t="array" ref="CX21">IFERROR(IF(OR(ISNA($A21),$AC21&lt;100,INDEX(International!R$3:R$2000,_xlfn.XMATCH(100,International!R$3:R$2000,1,1)+$BR21)=""),NA(),INDEX(International!R$3:R$2000,_xlfn.XMATCH(100,International!R$3:R$2000,1,1)+$BR21)), NA())</f>
        <v>#N/A</v>
      </c>
      <c r="CY21" t="e">
        <f t="shared" si="5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 t="shared" si="40"/>
        <v>#N/A</v>
      </c>
      <c r="DB21" t="e" cm="1">
        <f t="array" ref="DB21">IFERROR(IF(OR(ISNA($A21),$AC21&lt;100,INDEX(International!U$3:U$2000,_xlfn.XMATCH(100,International!U$3:U$2000,1,1)+$BR21)=""),NA(),INDEX(International!U$3:U$2000,_xlfn.XMATCH(100,International!U$3:U$2000,1,1)+$BR21)), NA())</f>
        <v>#N/A</v>
      </c>
      <c r="DC21" t="e">
        <f t="shared" si="6"/>
        <v>#N/A</v>
      </c>
      <c r="DD21" t="e">
        <f>IF(OR(ISNA($A21),$AC21&lt;100),NA(),IF($BR21=0,0,FLOOR((DB21-_xlfn.XLOOKUP(_xlfn.AGGREGATE(5,6,$BR$3:$BR1972),$BR$3:$BR$2000,DB$3:DB$2000,1,1))/_xlfn.XLOOKUP($BR21,$BR$3:$BR$2000,$BR$3:$BR$2000,1,1), 1)))</f>
        <v>#N/A</v>
      </c>
      <c r="DE21" t="e">
        <f t="shared" si="41"/>
        <v>#N/A</v>
      </c>
      <c r="DF21" t="e" cm="1">
        <f t="array" ref="DF21">IFERROR(IF(OR(ISNA($A21),$AC21&lt;100,INDEX(International!X$3:X$2000,_xlfn.XMATCH(100,International!X$3:X$2000,1,1)+$BR21)=""),NA(),INDEX(International!X$3:X$2000,_xlfn.XMATCH(100,International!X$3:X$2000,1,1)+$BR21)), NA())</f>
        <v>#N/A</v>
      </c>
      <c r="DG21" t="e">
        <f t="shared" si="7"/>
        <v>#N/A</v>
      </c>
      <c r="DH21" t="e">
        <f>IF(OR(ISNA($A21),$AC21&lt;100),NA(),IF($BR21=0,0,FLOOR((DF21-_xlfn.XLOOKUP(_xlfn.AGGREGATE(5,6,$BR$3:$BR1972),$BR$3:$BR$2000,DF$3:DF$2000,1,1))/_xlfn.XLOOKUP($BR21,$BR$3:$BR$2000,$BR$3:$BR$2000,1,1), 1)))</f>
        <v>#N/A</v>
      </c>
      <c r="DI21" t="e">
        <f t="shared" si="42"/>
        <v>#N/A</v>
      </c>
      <c r="DJ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20+1,DJ20+1,NA())))</f>
        <v>18</v>
      </c>
      <c r="DK21" t="e" cm="1">
        <f t="array" ref="DK21">IFERROR(IF(ISNA($A21),NA(),INDEX(B$3:B$2000,_xlfn.XMATCH(Configuration!$B$12,B$3:B$2000,1,1)+$DJ21)-0), NA())</f>
        <v>#N/A</v>
      </c>
      <c r="DL21" cm="1">
        <f t="array" ref="DL21">IFERROR(IF(ISNA($A21),NA(),INDEX(E$3:E$2000,_xlfn.XMATCH(Configuration!$B$12,E$3:E$2000,1,1)+$DJ21)-0), NA())</f>
        <v>2182</v>
      </c>
      <c r="DM21" t="e" cm="1">
        <f t="array" ref="DM21">IFERROR(IF(ISNA($A21),NA(),INDEX(H$3:H$2000,_xlfn.XMATCH(Configuration!$B$12,H$3:H$2000,1,1)+$DJ21)-0), NA())</f>
        <v>#N/A</v>
      </c>
      <c r="DN21" t="e" cm="1">
        <f t="array" ref="DN21">IFERROR(IF(ISNA($A21),NA(),INDEX(K$3:K$2000,_xlfn.XMATCH(Configuration!$B$12,K$3:K$2000,1,1)+$DJ21)-0), NA())</f>
        <v>#N/A</v>
      </c>
      <c r="DO21" t="e" cm="1">
        <f t="array" ref="DO21">IFERROR(IF(ISNA($A21),NA(),INDEX(N$3:N$2000,_xlfn.XMATCH(Configuration!$B$12,N$3:N$2000,1,1)+$DJ21)-0), NA())</f>
        <v>#N/A</v>
      </c>
      <c r="DP21" t="e" cm="1">
        <f t="array" ref="DP21">IFERROR(IF(ISNA($A21),NA(),INDEX(Q$3:Q$2000,_xlfn.XMATCH(Configuration!$B$12,Q$3:Q$2000,1,1)+$DJ21)-0), NA())</f>
        <v>#N/A</v>
      </c>
      <c r="DQ21" t="e" cm="1">
        <f t="array" ref="DQ21">IFERROR(IF(ISNA($A21),NA(),INDEX(T$3:T$2000,_xlfn.XMATCH(Configuration!$B$12,T$3:T$2000,1,1)+$DJ21)-0), NA())</f>
        <v>#N/A</v>
      </c>
      <c r="DR21" cm="1">
        <f t="array" ref="DR21">IFERROR(IF(ISNA($A21),NA(),INDEX(W$3:W$2000,_xlfn.XMATCH(Configuration!$B$12,W$3:W$2000,1,1)+$DJ21)-0), NA())</f>
        <v>1135</v>
      </c>
    </row>
    <row r="22" spans="1:122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8"/>
        <v>16</v>
      </c>
      <c r="AD22">
        <f t="shared" si="9"/>
        <v>3</v>
      </c>
      <c r="AE22">
        <f t="shared" si="10"/>
        <v>2</v>
      </c>
      <c r="AF22" s="5">
        <f t="shared" si="11"/>
        <v>0</v>
      </c>
      <c r="AG22">
        <f t="shared" si="12"/>
        <v>11</v>
      </c>
      <c r="AH22">
        <f t="shared" si="13"/>
        <v>12</v>
      </c>
      <c r="AI22">
        <f t="shared" si="14"/>
        <v>0</v>
      </c>
      <c r="AJ22">
        <f t="shared" si="15"/>
        <v>0</v>
      </c>
      <c r="AK22">
        <f t="shared" si="16"/>
        <v>12</v>
      </c>
      <c r="AL22" s="2">
        <f t="shared" si="17"/>
        <v>0.4</v>
      </c>
      <c r="AM22" s="2">
        <f t="shared" si="18"/>
        <v>0.6</v>
      </c>
      <c r="AN22" s="2">
        <f t="shared" si="19"/>
        <v>0</v>
      </c>
      <c r="AO22" s="2">
        <f t="shared" si="20"/>
        <v>0.25</v>
      </c>
      <c r="AP22" s="2">
        <f t="shared" si="21"/>
        <v>6.25E-2</v>
      </c>
      <c r="AQ22" s="2">
        <f t="shared" si="22"/>
        <v>0.125</v>
      </c>
      <c r="AR22" s="2">
        <f t="shared" si="23"/>
        <v>0.3125</v>
      </c>
      <c r="AS22" s="2">
        <f t="shared" si="24"/>
        <v>0</v>
      </c>
      <c r="AT22" s="2">
        <f t="shared" si="25"/>
        <v>0</v>
      </c>
      <c r="AU22" s="2">
        <f t="shared" si="26"/>
        <v>0.25</v>
      </c>
      <c r="AV22" s="3">
        <f t="shared" ca="1" si="27"/>
        <v>0.14285714285714285</v>
      </c>
      <c r="AW22" s="2">
        <f t="shared" si="28"/>
        <v>0</v>
      </c>
      <c r="AX22" s="2">
        <f t="shared" si="29"/>
        <v>0</v>
      </c>
      <c r="AY22">
        <f t="shared" si="30"/>
        <v>19</v>
      </c>
      <c r="AZ22">
        <f t="shared" si="31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2"/>
        <v>#N/A</v>
      </c>
      <c r="BS22" t="e">
        <f>IFERROR(IF(OR(ISNA($A22),$AC22&lt;100),NA(),IF(FLOOR(2^($BR22+(LOG(100)/LOG(2))),2)-100&gt; _xlfn.AGGREGATE(4,6,$BZ$3:$DF$2000)+2000,NA(),FLOOR(2^($BR22+(LOG(100)/LOG(2))),2))), NA())</f>
        <v>#N/A</v>
      </c>
      <c r="BT22" t="e">
        <f>IFERROR(IF(OR(ISNA($A22),$AC22&lt;100),NA(),IF(FLOOR((2^(($BR22+4*LOG(10)/LOG(2))/2)),2)&gt; _xlfn.AGGREGATE(4,6,$BZ$3:$DF$2000)+2000,NA(),FLOOR((2^(($BR22+4*LOG(10)/LOG(2))/2)),2))), NA())</f>
        <v>#N/A</v>
      </c>
      <c r="BU22" t="e">
        <f>IFERROR(IF(OR(ISNA($A22),$AC22&lt;100),NA(),IF(FLOOR((2^(($BR22+6*LOG(10)/LOG(2))/3)),2)&gt; _xlfn.AGGREGATE(4,6,$BZ$3:$DF$2000)+2000,NA(),FLOOR((2^(($BR22+6*LOG(10)/LOG(2))/3)),2))), NA())</f>
        <v>#N/A</v>
      </c>
      <c r="BV22" t="e">
        <f>IFERROR(IF(OR(ISNA($A22),$AC22&lt;100),NA(),IF(FLOOR((2^(($BR22+8*LOG(10)/LOG(2))/4)),2)&gt; _xlfn.AGGREGATE(4,6,$BZ$3:$DF$2000)+2000,NA(),FLOOR((2^(($BR22+8*LOG(10)/LOG(2))/4)),2))), NA())</f>
        <v>#N/A</v>
      </c>
      <c r="BW22" t="e">
        <f>IFERROR(IF(OR(ISNA($A22),$AC22&lt;100),NA(),IF(FLOOR((2^(($BR22+10*LOG(10)/LOG(2))/5)),2)&gt; _xlfn.AGGREGATE(4,6,$BZ$3:$DF$2000)+2000,NA(),FLOOR((2^(($BR22+10*LOG(10)/LOG(2))/5)),2))),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_xlfn.AGGREGATE(4,6,$BZ$3:$DF$2000)+2000,NA(),FLOOR((2^(($BR22+2*_xlfn.XLOOKUP(_xlfn.AGGREGATE(4,6,$BR$3:$BR1973),$BR$3:$BR$2000,$CA$3:$CA$2000,1,1)*LOG(10)/LOG(2))/_xlfn.XLOOKUP(_xlfn.AGGREGATE(4,6,$BR$3:$BR1973),$BR$3:$BR$2000,$CA$3:$CA$2000,1,1))),2))),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3"/>
        <v>#N/A</v>
      </c>
      <c r="CA22" t="e">
        <f t="shared" si="0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>
        <f t="shared" si="34"/>
        <v>#N/A</v>
      </c>
      <c r="CD22" t="e" cm="1">
        <f t="array" ref="CD22">IFERROR(IF(OR(ISNA($A22),$AC22&lt;100,INDEX(International!C$3:C$2000,_xlfn.XMATCH(100,International!C$3:C$2000,1,1)+$BR22)=""),NA(),INDEX(International!C$3:C$2000,_xlfn.XMATCH(100,International!C$3:C$2000,1,1)+$BR22)), NA())</f>
        <v>#N/A</v>
      </c>
      <c r="CE22" t="e">
        <f t="shared" si="1"/>
        <v>#N/A</v>
      </c>
      <c r="CF22" t="e">
        <f>IF(OR(ISNA($A22),$AC22&lt;100),NA(),IF($BR22=0,0,FLOOR((CD22-_xlfn.XLOOKUP(_xlfn.AGGREGATE(5,6,$BR$3:$BR1973),$BR$3:$BR$2000,CD$3:CD$2000,1,1))/_xlfn.XLOOKUP($BR22,$BR$3:$BR$2000,$BR$3:$BR$2000,1,1), 1)))</f>
        <v>#N/A</v>
      </c>
      <c r="CG22" t="e">
        <f t="shared" si="35"/>
        <v>#N/A</v>
      </c>
      <c r="CH22" t="e" cm="1">
        <f t="array" ref="CH22">IFERROR(IF(OR(ISNA($A22),$AC22&lt;100,INDEX(International!F$3:F$2000,_xlfn.XMATCH(100,International!F$3:F$2000,1,1)+$BR22)=""),NA(),INDEX(International!F$3:F$2000,_xlfn.XMATCH(100,International!F$3:F$2000,1,1)+$BR22)), NA())</f>
        <v>#N/A</v>
      </c>
      <c r="CI22" t="e">
        <f t="shared" si="2"/>
        <v>#N/A</v>
      </c>
      <c r="CJ22" t="e">
        <f>IF(OR(ISNA($A22),$AC22&lt;100),NA(),IF($BR22=0,0,FLOOR((CH22-_xlfn.XLOOKUP(_xlfn.AGGREGATE(5,6,$BR$3:$BR1973),$BR$3:$BR$2000,CH$3:CH$2000,1,1))/_xlfn.XLOOKUP($BR22,$BR$3:$BR$2000,$BR$3:$BR$2000,1,1), 1)))</f>
        <v>#N/A</v>
      </c>
      <c r="CK22" t="e">
        <f t="shared" si="36"/>
        <v>#N/A</v>
      </c>
      <c r="CL22" t="e" cm="1">
        <f t="array" ref="CL22">IFERROR(IF(OR(ISNA($A22),$AC22&lt;100,INDEX(International!I$3:I$2000,_xlfn.XMATCH(100,International!I$3:I$2000,1,1)+$BR22)=""),NA(),INDEX(International!I$3:I$2000,_xlfn.XMATCH(100,International!I$3:I$2000,1,1)+$BR22)), NA())</f>
        <v>#N/A</v>
      </c>
      <c r="CM22" t="e">
        <f t="shared" si="3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>
        <f t="shared" si="37"/>
        <v>#N/A</v>
      </c>
      <c r="CP22" t="e" cm="1">
        <f t="array" ref="CP22">IFERROR(IF(OR(ISNA($A22),$AC22&lt;100,INDEX(International!L$3:L$2000,_xlfn.XMATCH(100,International!L$3:L$2000,1,1)+$BR22)=""),NA(),INDEX(International!L$3:L$2000,_xlfn.XMATCH(100,International!L$3:L$2000,1,1)+$BR22)), NA())</f>
        <v>#N/A</v>
      </c>
      <c r="CQ22" t="e">
        <f t="shared" si="4"/>
        <v>#N/A</v>
      </c>
      <c r="CR22" t="e">
        <f>IF(OR(ISNA($A22),$AC22&lt;100),NA(),IF($BR22=0,0,FLOOR((CP22-_xlfn.XLOOKUP(_xlfn.AGGREGATE(5,6,$BR$3:$BR1973),$BR$3:$BR$2000,CP$3:CP$2000,1,1))/_xlfn.XLOOKUP($BR22,$BR$3:$BR$2000,$BR$3:$BR$2000,1,1), 1)))</f>
        <v>#N/A</v>
      </c>
      <c r="CS22" t="e">
        <f t="shared" si="38"/>
        <v>#N/A</v>
      </c>
      <c r="CT22" t="e" cm="1">
        <f t="array" ref="CT22">IFERROR(IF(OR(ISNA($A22),$AC22&lt;100,INDEX(International!O$3:O$2000,_xlfn.XMATCH(100,International!O$3:O$2000,1,1)+$BR22)=""),NA(),INDEX(International!O$3:O$2000,_xlfn.XMATCH(100,International!O$3:O$2000,1,1)+$BR22)), NA())</f>
        <v>#N/A</v>
      </c>
      <c r="CU22" t="e">
        <f>IF(OR(ISNA($A22),$AC22&lt;100),NA(),IF(CT22=100,0,($BR22*LOG(2)/LOG(CT22/100))))</f>
        <v>#N/A</v>
      </c>
      <c r="CV22" t="e">
        <f>IF(OR(ISNA($A22),$AC22&lt;100),NA(),IF($BR22=0,0,FLOOR((CT22-_xlfn.XLOOKUP(_xlfn.AGGREGATE(5,6,$BR$3:$BR1973),$BR$3:$BR$2000,CT$3:CT$2000,1,1))/_xlfn.XLOOKUP($BR22,$BR$3:$BR$2000,$BR$3:$BR$2000,1,1), 1)))</f>
        <v>#N/A</v>
      </c>
      <c r="CW22" t="e">
        <f t="shared" si="39"/>
        <v>#N/A</v>
      </c>
      <c r="CX22" t="e" cm="1">
        <f t="array" ref="CX22">IFERROR(IF(OR(ISNA($A22),$AC22&lt;100,INDEX(International!R$3:R$2000,_xlfn.XMATCH(100,International!R$3:R$2000,1,1)+$BR22)=""),NA(),INDEX(International!R$3:R$2000,_xlfn.XMATCH(100,International!R$3:R$2000,1,1)+$BR22)), NA())</f>
        <v>#N/A</v>
      </c>
      <c r="CY22" t="e">
        <f t="shared" si="5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 t="shared" si="40"/>
        <v>#N/A</v>
      </c>
      <c r="DB22" t="e" cm="1">
        <f t="array" ref="DB22">IFERROR(IF(OR(ISNA($A22),$AC22&lt;100,INDEX(International!U$3:U$2000,_xlfn.XMATCH(100,International!U$3:U$2000,1,1)+$BR22)=""),NA(),INDEX(International!U$3:U$2000,_xlfn.XMATCH(100,International!U$3:U$2000,1,1)+$BR22)), NA())</f>
        <v>#N/A</v>
      </c>
      <c r="DC22" t="e">
        <f t="shared" si="6"/>
        <v>#N/A</v>
      </c>
      <c r="DD22" t="e">
        <f>IF(OR(ISNA($A22),$AC22&lt;100),NA(),IF($BR22=0,0,FLOOR((DB22-_xlfn.XLOOKUP(_xlfn.AGGREGATE(5,6,$BR$3:$BR1973),$BR$3:$BR$2000,DB$3:DB$2000,1,1))/_xlfn.XLOOKUP($BR22,$BR$3:$BR$2000,$BR$3:$BR$2000,1,1), 1)))</f>
        <v>#N/A</v>
      </c>
      <c r="DE22" t="e">
        <f t="shared" si="41"/>
        <v>#N/A</v>
      </c>
      <c r="DF22" t="e" cm="1">
        <f t="array" ref="DF22">IFERROR(IF(OR(ISNA($A22),$AC22&lt;100,INDEX(International!X$3:X$2000,_xlfn.XMATCH(100,International!X$3:X$2000,1,1)+$BR22)=""),NA(),INDEX(International!X$3:X$2000,_xlfn.XMATCH(100,International!X$3:X$2000,1,1)+$BR22)), NA())</f>
        <v>#N/A</v>
      </c>
      <c r="DG22" t="e">
        <f t="shared" si="7"/>
        <v>#N/A</v>
      </c>
      <c r="DH22" t="e">
        <f>IF(OR(ISNA($A22),$AC22&lt;100),NA(),IF($BR22=0,0,FLOOR((DF22-_xlfn.XLOOKUP(_xlfn.AGGREGATE(5,6,$BR$3:$BR1973),$BR$3:$BR$2000,DF$3:DF$2000,1,1))/_xlfn.XLOOKUP($BR22,$BR$3:$BR$2000,$BR$3:$BR$2000,1,1), 1)))</f>
        <v>#N/A</v>
      </c>
      <c r="DI22" t="e">
        <f t="shared" si="42"/>
        <v>#N/A</v>
      </c>
      <c r="DJ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21+1,DJ21+1,NA())))</f>
        <v>19</v>
      </c>
      <c r="DK22" t="e" cm="1">
        <f t="array" ref="DK22">IFERROR(IF(ISNA($A22),NA(),INDEX(B$3:B$2000,_xlfn.XMATCH(Configuration!$B$12,B$3:B$2000,1,1)+$DJ22)-0), NA())</f>
        <v>#N/A</v>
      </c>
      <c r="DL22" cm="1">
        <f t="array" ref="DL22">IFERROR(IF(ISNA($A22),NA(),INDEX(E$3:E$2000,_xlfn.XMATCH(Configuration!$B$12,E$3:E$2000,1,1)+$DJ22)-0), NA())</f>
        <v>2298</v>
      </c>
      <c r="DM22" t="e" cm="1">
        <f t="array" ref="DM22">IFERROR(IF(ISNA($A22),NA(),INDEX(H$3:H$2000,_xlfn.XMATCH(Configuration!$B$12,H$3:H$2000,1,1)+$DJ22)-0), NA())</f>
        <v>#N/A</v>
      </c>
      <c r="DN22" t="e" cm="1">
        <f t="array" ref="DN22">IFERROR(IF(ISNA($A22),NA(),INDEX(K$3:K$2000,_xlfn.XMATCH(Configuration!$B$12,K$3:K$2000,1,1)+$DJ22)-0), NA())</f>
        <v>#N/A</v>
      </c>
      <c r="DO22" t="e" cm="1">
        <f t="array" ref="DO22">IFERROR(IF(ISNA($A22),NA(),INDEX(N$3:N$2000,_xlfn.XMATCH(Configuration!$B$12,N$3:N$2000,1,1)+$DJ22)-0), NA())</f>
        <v>#N/A</v>
      </c>
      <c r="DP22" t="e" cm="1">
        <f t="array" ref="DP22">IFERROR(IF(ISNA($A22),NA(),INDEX(Q$3:Q$2000,_xlfn.XMATCH(Configuration!$B$12,Q$3:Q$2000,1,1)+$DJ22)-0), NA())</f>
        <v>#N/A</v>
      </c>
      <c r="DQ22" t="e" cm="1">
        <f t="array" ref="DQ22">IFERROR(IF(ISNA($A22),NA(),INDEX(T$3:T$2000,_xlfn.XMATCH(Configuration!$B$12,T$3:T$2000,1,1)+$DJ22)-0), NA())</f>
        <v>#N/A</v>
      </c>
      <c r="DR22" t="e" cm="1">
        <f t="array" ref="DR22">IFERROR(IF(ISNA($A22),NA(),INDEX(W$3:W$2000,_xlfn.XMATCH(Configuration!$B$12,W$3:W$2000,1,1)+$DJ22)-0), NA())</f>
        <v>#N/A</v>
      </c>
    </row>
    <row r="23" spans="1:122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8"/>
        <v>16</v>
      </c>
      <c r="AD23">
        <f t="shared" si="9"/>
        <v>4</v>
      </c>
      <c r="AE23">
        <f t="shared" si="10"/>
        <v>2</v>
      </c>
      <c r="AF23" s="5">
        <f t="shared" si="11"/>
        <v>0</v>
      </c>
      <c r="AG23">
        <f t="shared" si="12"/>
        <v>10</v>
      </c>
      <c r="AH23">
        <f t="shared" si="13"/>
        <v>12</v>
      </c>
      <c r="AI23">
        <f t="shared" si="14"/>
        <v>0</v>
      </c>
      <c r="AJ23">
        <f t="shared" si="15"/>
        <v>0</v>
      </c>
      <c r="AK23">
        <f t="shared" si="16"/>
        <v>12</v>
      </c>
      <c r="AL23" s="2">
        <f t="shared" si="17"/>
        <v>0.33333333333333331</v>
      </c>
      <c r="AM23" s="2">
        <f t="shared" si="18"/>
        <v>0.66666666666666663</v>
      </c>
      <c r="AN23" s="2">
        <f t="shared" si="19"/>
        <v>0</v>
      </c>
      <c r="AO23" s="2">
        <f t="shared" si="20"/>
        <v>0.25</v>
      </c>
      <c r="AP23" s="2">
        <f t="shared" si="21"/>
        <v>6.25E-2</v>
      </c>
      <c r="AQ23" s="2">
        <f t="shared" si="22"/>
        <v>0.125</v>
      </c>
      <c r="AR23" s="2">
        <f t="shared" si="23"/>
        <v>0.3125</v>
      </c>
      <c r="AS23" s="2">
        <f t="shared" si="24"/>
        <v>0</v>
      </c>
      <c r="AT23" s="2">
        <f t="shared" si="25"/>
        <v>0</v>
      </c>
      <c r="AU23" s="2">
        <f t="shared" si="26"/>
        <v>0.25</v>
      </c>
      <c r="AV23" s="3">
        <f t="shared" ca="1" si="27"/>
        <v>0</v>
      </c>
      <c r="AW23" s="2">
        <f t="shared" si="28"/>
        <v>0</v>
      </c>
      <c r="AX23" s="2">
        <f t="shared" si="29"/>
        <v>0</v>
      </c>
      <c r="AY23">
        <f t="shared" si="30"/>
        <v>18</v>
      </c>
      <c r="AZ23">
        <f t="shared" si="31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2"/>
        <v>#N/A</v>
      </c>
      <c r="BS23" t="e">
        <f>IFERROR(IF(OR(ISNA($A23),$AC23&lt;100),NA(),IF(FLOOR(2^($BR23+(LOG(100)/LOG(2))),2)-100&gt; _xlfn.AGGREGATE(4,6,$BZ$3:$DF$2000)+2000,NA(),FLOOR(2^($BR23+(LOG(100)/LOG(2))),2))), NA())</f>
        <v>#N/A</v>
      </c>
      <c r="BT23" t="e">
        <f>IFERROR(IF(OR(ISNA($A23),$AC23&lt;100),NA(),IF(FLOOR((2^(($BR23+4*LOG(10)/LOG(2))/2)),2)&gt; _xlfn.AGGREGATE(4,6,$BZ$3:$DF$2000)+2000,NA(),FLOOR((2^(($BR23+4*LOG(10)/LOG(2))/2)),2))), NA())</f>
        <v>#N/A</v>
      </c>
      <c r="BU23" t="e">
        <f>IFERROR(IF(OR(ISNA($A23),$AC23&lt;100),NA(),IF(FLOOR((2^(($BR23+6*LOG(10)/LOG(2))/3)),2)&gt; _xlfn.AGGREGATE(4,6,$BZ$3:$DF$2000)+2000,NA(),FLOOR((2^(($BR23+6*LOG(10)/LOG(2))/3)),2))), NA())</f>
        <v>#N/A</v>
      </c>
      <c r="BV23" t="e">
        <f>IFERROR(IF(OR(ISNA($A23),$AC23&lt;100),NA(),IF(FLOOR((2^(($BR23+8*LOG(10)/LOG(2))/4)),2)&gt; _xlfn.AGGREGATE(4,6,$BZ$3:$DF$2000)+2000,NA(),FLOOR((2^(($BR23+8*LOG(10)/LOG(2))/4)),2))), NA())</f>
        <v>#N/A</v>
      </c>
      <c r="BW23" t="e">
        <f>IFERROR(IF(OR(ISNA($A23),$AC23&lt;100),NA(),IF(FLOOR((2^(($BR23+10*LOG(10)/LOG(2))/5)),2)&gt; _xlfn.AGGREGATE(4,6,$BZ$3:$DF$2000)+2000,NA(),FLOOR((2^(($BR23+10*LOG(10)/LOG(2))/5)),2))),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_xlfn.AGGREGATE(4,6,$BZ$3:$DF$2000)+2000,NA(),FLOOR((2^(($BR23+2*_xlfn.XLOOKUP(_xlfn.AGGREGATE(4,6,$BR$3:$BR1974),$BR$3:$BR$2000,$CA$3:$CA$2000,1,1)*LOG(10)/LOG(2))/_xlfn.XLOOKUP(_xlfn.AGGREGATE(4,6,$BR$3:$BR1974),$BR$3:$BR$2000,$CA$3:$CA$2000,1,1))),2))),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3"/>
        <v>#N/A</v>
      </c>
      <c r="CA23" t="e">
        <f t="shared" si="0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>
        <f t="shared" si="34"/>
        <v>#N/A</v>
      </c>
      <c r="CD23" t="e" cm="1">
        <f t="array" ref="CD23">IFERROR(IF(OR(ISNA($A23),$AC23&lt;100,INDEX(International!C$3:C$2000,_xlfn.XMATCH(100,International!C$3:C$2000,1,1)+$BR23)=""),NA(),INDEX(International!C$3:C$2000,_xlfn.XMATCH(100,International!C$3:C$2000,1,1)+$BR23)), NA())</f>
        <v>#N/A</v>
      </c>
      <c r="CE23" t="e">
        <f t="shared" si="1"/>
        <v>#N/A</v>
      </c>
      <c r="CF23" t="e">
        <f>IF(OR(ISNA($A23),$AC23&lt;100),NA(),IF($BR23=0,0,FLOOR((CD23-_xlfn.XLOOKUP(_xlfn.AGGREGATE(5,6,$BR$3:$BR1974),$BR$3:$BR$2000,CD$3:CD$2000,1,1))/_xlfn.XLOOKUP($BR23,$BR$3:$BR$2000,$BR$3:$BR$2000,1,1), 1)))</f>
        <v>#N/A</v>
      </c>
      <c r="CG23" t="e">
        <f t="shared" si="35"/>
        <v>#N/A</v>
      </c>
      <c r="CH23" t="e" cm="1">
        <f t="array" ref="CH23">IFERROR(IF(OR(ISNA($A23),$AC23&lt;100,INDEX(International!F$3:F$2000,_xlfn.XMATCH(100,International!F$3:F$2000,1,1)+$BR23)=""),NA(),INDEX(International!F$3:F$2000,_xlfn.XMATCH(100,International!F$3:F$2000,1,1)+$BR23)), NA())</f>
        <v>#N/A</v>
      </c>
      <c r="CI23" t="e">
        <f t="shared" si="2"/>
        <v>#N/A</v>
      </c>
      <c r="CJ23" t="e">
        <f>IF(OR(ISNA($A23),$AC23&lt;100),NA(),IF($BR23=0,0,FLOOR((CH23-_xlfn.XLOOKUP(_xlfn.AGGREGATE(5,6,$BR$3:$BR1974),$BR$3:$BR$2000,CH$3:CH$2000,1,1))/_xlfn.XLOOKUP($BR23,$BR$3:$BR$2000,$BR$3:$BR$2000,1,1), 1)))</f>
        <v>#N/A</v>
      </c>
      <c r="CK23" t="e">
        <f t="shared" si="36"/>
        <v>#N/A</v>
      </c>
      <c r="CL23" t="e" cm="1">
        <f t="array" ref="CL23">IFERROR(IF(OR(ISNA($A23),$AC23&lt;100,INDEX(International!I$3:I$2000,_xlfn.XMATCH(100,International!I$3:I$2000,1,1)+$BR23)=""),NA(),INDEX(International!I$3:I$2000,_xlfn.XMATCH(100,International!I$3:I$2000,1,1)+$BR23)), NA())</f>
        <v>#N/A</v>
      </c>
      <c r="CM23" t="e">
        <f t="shared" si="3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>
        <f t="shared" si="37"/>
        <v>#N/A</v>
      </c>
      <c r="CP23" t="e" cm="1">
        <f t="array" ref="CP23">IFERROR(IF(OR(ISNA($A23),$AC23&lt;100,INDEX(International!L$3:L$2000,_xlfn.XMATCH(100,International!L$3:L$2000,1,1)+$BR23)=""),NA(),INDEX(International!L$3:L$2000,_xlfn.XMATCH(100,International!L$3:L$2000,1,1)+$BR23)), NA())</f>
        <v>#N/A</v>
      </c>
      <c r="CQ23" t="e">
        <f t="shared" si="4"/>
        <v>#N/A</v>
      </c>
      <c r="CR23" t="e">
        <f>IF(OR(ISNA($A23),$AC23&lt;100),NA(),IF($BR23=0,0,FLOOR((CP23-_xlfn.XLOOKUP(_xlfn.AGGREGATE(5,6,$BR$3:$BR1974),$BR$3:$BR$2000,CP$3:CP$2000,1,1))/_xlfn.XLOOKUP($BR23,$BR$3:$BR$2000,$BR$3:$BR$2000,1,1), 1)))</f>
        <v>#N/A</v>
      </c>
      <c r="CS23" t="e">
        <f t="shared" si="38"/>
        <v>#N/A</v>
      </c>
      <c r="CT23" t="e" cm="1">
        <f t="array" ref="CT23">IFERROR(IF(OR(ISNA($A23),$AC23&lt;100,INDEX(International!O$3:O$2000,_xlfn.XMATCH(100,International!O$3:O$2000,1,1)+$BR23)=""),NA(),INDEX(International!O$3:O$2000,_xlfn.XMATCH(100,International!O$3:O$2000,1,1)+$BR23)), NA())</f>
        <v>#N/A</v>
      </c>
      <c r="CU23" t="e">
        <f>IF(OR(ISNA($A23),$AC23&lt;100),NA(),IF(CT23=100,0,($BR23*LOG(2)/LOG(CT23/100))))</f>
        <v>#N/A</v>
      </c>
      <c r="CV23" t="e">
        <f>IF(OR(ISNA($A23),$AC23&lt;100),NA(),IF($BR23=0,0,FLOOR((CT23-_xlfn.XLOOKUP(_xlfn.AGGREGATE(5,6,$BR$3:$BR1974),$BR$3:$BR$2000,CT$3:CT$2000,1,1))/_xlfn.XLOOKUP($BR23,$BR$3:$BR$2000,$BR$3:$BR$2000,1,1), 1)))</f>
        <v>#N/A</v>
      </c>
      <c r="CW23" t="e">
        <f t="shared" si="39"/>
        <v>#N/A</v>
      </c>
      <c r="CX23" t="e" cm="1">
        <f t="array" ref="CX23">IFERROR(IF(OR(ISNA($A23),$AC23&lt;100,INDEX(International!R$3:R$2000,_xlfn.XMATCH(100,International!R$3:R$2000,1,1)+$BR23)=""),NA(),INDEX(International!R$3:R$2000,_xlfn.XMATCH(100,International!R$3:R$2000,1,1)+$BR23)), NA())</f>
        <v>#N/A</v>
      </c>
      <c r="CY23" t="e">
        <f t="shared" si="5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 t="shared" si="40"/>
        <v>#N/A</v>
      </c>
      <c r="DB23" t="e" cm="1">
        <f t="array" ref="DB23">IFERROR(IF(OR(ISNA($A23),$AC23&lt;100,INDEX(International!U$3:U$2000,_xlfn.XMATCH(100,International!U$3:U$2000,1,1)+$BR23)=""),NA(),INDEX(International!U$3:U$2000,_xlfn.XMATCH(100,International!U$3:U$2000,1,1)+$BR23)), NA())</f>
        <v>#N/A</v>
      </c>
      <c r="DC23" t="e">
        <f t="shared" si="6"/>
        <v>#N/A</v>
      </c>
      <c r="DD23" t="e">
        <f>IF(OR(ISNA($A23),$AC23&lt;100),NA(),IF($BR23=0,0,FLOOR((DB23-_xlfn.XLOOKUP(_xlfn.AGGREGATE(5,6,$BR$3:$BR1974),$BR$3:$BR$2000,DB$3:DB$2000,1,1))/_xlfn.XLOOKUP($BR23,$BR$3:$BR$2000,$BR$3:$BR$2000,1,1), 1)))</f>
        <v>#N/A</v>
      </c>
      <c r="DE23" t="e">
        <f t="shared" si="41"/>
        <v>#N/A</v>
      </c>
      <c r="DF23" t="e" cm="1">
        <f t="array" ref="DF23">IFERROR(IF(OR(ISNA($A23),$AC23&lt;100,INDEX(International!X$3:X$2000,_xlfn.XMATCH(100,International!X$3:X$2000,1,1)+$BR23)=""),NA(),INDEX(International!X$3:X$2000,_xlfn.XMATCH(100,International!X$3:X$2000,1,1)+$BR23)), NA())</f>
        <v>#N/A</v>
      </c>
      <c r="DG23" t="e">
        <f t="shared" si="7"/>
        <v>#N/A</v>
      </c>
      <c r="DH23" t="e">
        <f>IF(OR(ISNA($A23),$AC23&lt;100),NA(),IF($BR23=0,0,FLOOR((DF23-_xlfn.XLOOKUP(_xlfn.AGGREGATE(5,6,$BR$3:$BR1974),$BR$3:$BR$2000,DF$3:DF$2000,1,1))/_xlfn.XLOOKUP($BR23,$BR$3:$BR$2000,$BR$3:$BR$2000,1,1), 1)))</f>
        <v>#N/A</v>
      </c>
      <c r="DI23" t="e">
        <f t="shared" si="42"/>
        <v>#N/A</v>
      </c>
      <c r="DJ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22+1,DJ22+1,NA())))</f>
        <v>20</v>
      </c>
      <c r="DK23" t="e" cm="1">
        <f t="array" ref="DK23">IFERROR(IF(ISNA($A23),NA(),INDEX(B$3:B$2000,_xlfn.XMATCH(Configuration!$B$12,B$3:B$2000,1,1)+$DJ23)-0), NA())</f>
        <v>#N/A</v>
      </c>
      <c r="DL23" cm="1">
        <f t="array" ref="DL23">IFERROR(IF(ISNA($A23),NA(),INDEX(E$3:E$2000,_xlfn.XMATCH(Configuration!$B$12,E$3:E$2000,1,1)+$DJ23)-0), NA())</f>
        <v>2389</v>
      </c>
      <c r="DM23" t="e" cm="1">
        <f t="array" ref="DM23">IFERROR(IF(ISNA($A23),NA(),INDEX(H$3:H$2000,_xlfn.XMATCH(Configuration!$B$12,H$3:H$2000,1,1)+$DJ23)-0), NA())</f>
        <v>#N/A</v>
      </c>
      <c r="DN23" t="e" cm="1">
        <f t="array" ref="DN23">IFERROR(IF(ISNA($A23),NA(),INDEX(K$3:K$2000,_xlfn.XMATCH(Configuration!$B$12,K$3:K$2000,1,1)+$DJ23)-0), NA())</f>
        <v>#N/A</v>
      </c>
      <c r="DO23" t="e" cm="1">
        <f t="array" ref="DO23">IFERROR(IF(ISNA($A23),NA(),INDEX(N$3:N$2000,_xlfn.XMATCH(Configuration!$B$12,N$3:N$2000,1,1)+$DJ23)-0), NA())</f>
        <v>#N/A</v>
      </c>
      <c r="DP23" t="e" cm="1">
        <f t="array" ref="DP23">IFERROR(IF(ISNA($A23),NA(),INDEX(Q$3:Q$2000,_xlfn.XMATCH(Configuration!$B$12,Q$3:Q$2000,1,1)+$DJ23)-0), NA())</f>
        <v>#N/A</v>
      </c>
      <c r="DQ23" t="e" cm="1">
        <f t="array" ref="DQ23">IFERROR(IF(ISNA($A23),NA(),INDEX(T$3:T$2000,_xlfn.XMATCH(Configuration!$B$12,T$3:T$2000,1,1)+$DJ23)-0), NA())</f>
        <v>#N/A</v>
      </c>
      <c r="DR23" t="e" cm="1">
        <f t="array" ref="DR23">IFERROR(IF(ISNA($A23),NA(),INDEX(W$3:W$2000,_xlfn.XMATCH(Configuration!$B$12,W$3:W$2000,1,1)+$DJ23)-0), NA())</f>
        <v>#N/A</v>
      </c>
    </row>
    <row r="24" spans="1:122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8"/>
        <v>16</v>
      </c>
      <c r="AD24">
        <f t="shared" si="9"/>
        <v>6</v>
      </c>
      <c r="AE24">
        <f t="shared" si="10"/>
        <v>2</v>
      </c>
      <c r="AF24" s="5">
        <f t="shared" si="11"/>
        <v>0</v>
      </c>
      <c r="AG24">
        <f t="shared" si="12"/>
        <v>8</v>
      </c>
      <c r="AH24">
        <f t="shared" si="13"/>
        <v>12</v>
      </c>
      <c r="AI24">
        <f t="shared" si="14"/>
        <v>2</v>
      </c>
      <c r="AJ24">
        <f t="shared" si="15"/>
        <v>0</v>
      </c>
      <c r="AK24">
        <f t="shared" si="16"/>
        <v>10</v>
      </c>
      <c r="AL24" s="2">
        <f t="shared" si="17"/>
        <v>0.25</v>
      </c>
      <c r="AM24" s="2">
        <f t="shared" si="18"/>
        <v>0.75</v>
      </c>
      <c r="AN24" s="2">
        <f t="shared" si="19"/>
        <v>0</v>
      </c>
      <c r="AO24" s="2">
        <f t="shared" si="20"/>
        <v>0.25</v>
      </c>
      <c r="AP24" s="2">
        <f t="shared" si="21"/>
        <v>6.25E-2</v>
      </c>
      <c r="AQ24" s="2">
        <f t="shared" si="22"/>
        <v>0.125</v>
      </c>
      <c r="AR24" s="2">
        <f t="shared" si="23"/>
        <v>0.3125</v>
      </c>
      <c r="AS24" s="2">
        <f t="shared" si="24"/>
        <v>0</v>
      </c>
      <c r="AT24" s="2">
        <f t="shared" si="25"/>
        <v>0</v>
      </c>
      <c r="AU24" s="2">
        <f t="shared" si="26"/>
        <v>0.25</v>
      </c>
      <c r="AV24" s="3">
        <f t="shared" ca="1" si="27"/>
        <v>0</v>
      </c>
      <c r="AW24" s="2">
        <f t="shared" si="28"/>
        <v>0</v>
      </c>
      <c r="AX24" s="2">
        <f t="shared" si="29"/>
        <v>0</v>
      </c>
      <c r="AY24">
        <f t="shared" si="30"/>
        <v>17</v>
      </c>
      <c r="AZ24">
        <f t="shared" si="31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2"/>
        <v>#N/A</v>
      </c>
      <c r="BS24" t="e">
        <f>IFERROR(IF(OR(ISNA($A24),$AC24&lt;100),NA(),IF(FLOOR(2^($BR24+(LOG(100)/LOG(2))),2)-100&gt; _xlfn.AGGREGATE(4,6,$BZ$3:$DF$2000)+2000,NA(),FLOOR(2^($BR24+(LOG(100)/LOG(2))),2))), NA())</f>
        <v>#N/A</v>
      </c>
      <c r="BT24" t="e">
        <f>IFERROR(IF(OR(ISNA($A24),$AC24&lt;100),NA(),IF(FLOOR((2^(($BR24+4*LOG(10)/LOG(2))/2)),2)&gt; _xlfn.AGGREGATE(4,6,$BZ$3:$DF$2000)+2000,NA(),FLOOR((2^(($BR24+4*LOG(10)/LOG(2))/2)),2))), NA())</f>
        <v>#N/A</v>
      </c>
      <c r="BU24" t="e">
        <f>IFERROR(IF(OR(ISNA($A24),$AC24&lt;100),NA(),IF(FLOOR((2^(($BR24+6*LOG(10)/LOG(2))/3)),2)&gt; _xlfn.AGGREGATE(4,6,$BZ$3:$DF$2000)+2000,NA(),FLOOR((2^(($BR24+6*LOG(10)/LOG(2))/3)),2))), NA())</f>
        <v>#N/A</v>
      </c>
      <c r="BV24" t="e">
        <f>IFERROR(IF(OR(ISNA($A24),$AC24&lt;100),NA(),IF(FLOOR((2^(($BR24+8*LOG(10)/LOG(2))/4)),2)&gt; _xlfn.AGGREGATE(4,6,$BZ$3:$DF$2000)+2000,NA(),FLOOR((2^(($BR24+8*LOG(10)/LOG(2))/4)),2))), NA())</f>
        <v>#N/A</v>
      </c>
      <c r="BW24" t="e">
        <f>IFERROR(IF(OR(ISNA($A24),$AC24&lt;100),NA(),IF(FLOOR((2^(($BR24+10*LOG(10)/LOG(2))/5)),2)&gt; _xlfn.AGGREGATE(4,6,$BZ$3:$DF$2000)+2000,NA(),FLOOR((2^(($BR24+10*LOG(10)/LOG(2))/5)),2))),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_xlfn.AGGREGATE(4,6,$BZ$3:$DF$2000)+2000,NA(),FLOOR((2^(($BR24+2*_xlfn.XLOOKUP(_xlfn.AGGREGATE(4,6,$BR$3:$BR1975),$BR$3:$BR$2000,$CA$3:$CA$2000,1,1)*LOG(10)/LOG(2))/_xlfn.XLOOKUP(_xlfn.AGGREGATE(4,6,$BR$3:$BR1975),$BR$3:$BR$2000,$CA$3:$CA$2000,1,1))),2))),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3"/>
        <v>#N/A</v>
      </c>
      <c r="CA24" t="e">
        <f t="shared" si="0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>
        <f t="shared" si="34"/>
        <v>#N/A</v>
      </c>
      <c r="CD24" t="e" cm="1">
        <f t="array" ref="CD24">IFERROR(IF(OR(ISNA($A24),$AC24&lt;100,INDEX(International!C$3:C$2000,_xlfn.XMATCH(100,International!C$3:C$2000,1,1)+$BR24)=""),NA(),INDEX(International!C$3:C$2000,_xlfn.XMATCH(100,International!C$3:C$2000,1,1)+$BR24)), NA())</f>
        <v>#N/A</v>
      </c>
      <c r="CE24" t="e">
        <f t="shared" si="1"/>
        <v>#N/A</v>
      </c>
      <c r="CF24" t="e">
        <f>IF(OR(ISNA($A24),$AC24&lt;100),NA(),IF($BR24=0,0,FLOOR((CD24-_xlfn.XLOOKUP(_xlfn.AGGREGATE(5,6,$BR$3:$BR1975),$BR$3:$BR$2000,CD$3:CD$2000,1,1))/_xlfn.XLOOKUP($BR24,$BR$3:$BR$2000,$BR$3:$BR$2000,1,1), 1)))</f>
        <v>#N/A</v>
      </c>
      <c r="CG24" t="e">
        <f t="shared" si="35"/>
        <v>#N/A</v>
      </c>
      <c r="CH24" t="e" cm="1">
        <f t="array" ref="CH24">IFERROR(IF(OR(ISNA($A24),$AC24&lt;100,INDEX(International!F$3:F$2000,_xlfn.XMATCH(100,International!F$3:F$2000,1,1)+$BR24)=""),NA(),INDEX(International!F$3:F$2000,_xlfn.XMATCH(100,International!F$3:F$2000,1,1)+$BR24)), NA())</f>
        <v>#N/A</v>
      </c>
      <c r="CI24" t="e">
        <f t="shared" si="2"/>
        <v>#N/A</v>
      </c>
      <c r="CJ24" t="e">
        <f>IF(OR(ISNA($A24),$AC24&lt;100),NA(),IF($BR24=0,0,FLOOR((CH24-_xlfn.XLOOKUP(_xlfn.AGGREGATE(5,6,$BR$3:$BR1975),$BR$3:$BR$2000,CH$3:CH$2000,1,1))/_xlfn.XLOOKUP($BR24,$BR$3:$BR$2000,$BR$3:$BR$2000,1,1), 1)))</f>
        <v>#N/A</v>
      </c>
      <c r="CK24" t="e">
        <f t="shared" si="36"/>
        <v>#N/A</v>
      </c>
      <c r="CL24" t="e" cm="1">
        <f t="array" ref="CL24">IFERROR(IF(OR(ISNA($A24),$AC24&lt;100,INDEX(International!I$3:I$2000,_xlfn.XMATCH(100,International!I$3:I$2000,1,1)+$BR24)=""),NA(),INDEX(International!I$3:I$2000,_xlfn.XMATCH(100,International!I$3:I$2000,1,1)+$BR24)), NA())</f>
        <v>#N/A</v>
      </c>
      <c r="CM24" t="e">
        <f t="shared" si="3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>
        <f t="shared" si="37"/>
        <v>#N/A</v>
      </c>
      <c r="CP24" t="e" cm="1">
        <f t="array" ref="CP24">IFERROR(IF(OR(ISNA($A24),$AC24&lt;100,INDEX(International!L$3:L$2000,_xlfn.XMATCH(100,International!L$3:L$2000,1,1)+$BR24)=""),NA(),INDEX(International!L$3:L$2000,_xlfn.XMATCH(100,International!L$3:L$2000,1,1)+$BR24)), NA())</f>
        <v>#N/A</v>
      </c>
      <c r="CQ24" t="e">
        <f t="shared" si="4"/>
        <v>#N/A</v>
      </c>
      <c r="CR24" t="e">
        <f>IF(OR(ISNA($A24),$AC24&lt;100),NA(),IF($BR24=0,0,FLOOR((CP24-_xlfn.XLOOKUP(_xlfn.AGGREGATE(5,6,$BR$3:$BR1975),$BR$3:$BR$2000,CP$3:CP$2000,1,1))/_xlfn.XLOOKUP($BR24,$BR$3:$BR$2000,$BR$3:$BR$2000,1,1), 1)))</f>
        <v>#N/A</v>
      </c>
      <c r="CS24" t="e">
        <f t="shared" si="38"/>
        <v>#N/A</v>
      </c>
      <c r="CT24" t="e" cm="1">
        <f t="array" ref="CT24">IFERROR(IF(OR(ISNA($A24),$AC24&lt;100,INDEX(International!O$3:O$2000,_xlfn.XMATCH(100,International!O$3:O$2000,1,1)+$BR24)=""),NA(),INDEX(International!O$3:O$2000,_xlfn.XMATCH(100,International!O$3:O$2000,1,1)+$BR24)), NA())</f>
        <v>#N/A</v>
      </c>
      <c r="CU24" t="e">
        <f>IF(OR(ISNA($A24),$AC24&lt;100),NA(),IF(CT24=100,0,($BR24*LOG(2)/LOG(CT24/100))))</f>
        <v>#N/A</v>
      </c>
      <c r="CV24" t="e">
        <f>IF(OR(ISNA($A24),$AC24&lt;100),NA(),IF($BR24=0,0,FLOOR((CT24-_xlfn.XLOOKUP(_xlfn.AGGREGATE(5,6,$BR$3:$BR1975),$BR$3:$BR$2000,CT$3:CT$2000,1,1))/_xlfn.XLOOKUP($BR24,$BR$3:$BR$2000,$BR$3:$BR$2000,1,1), 1)))</f>
        <v>#N/A</v>
      </c>
      <c r="CW24" t="e">
        <f t="shared" si="39"/>
        <v>#N/A</v>
      </c>
      <c r="CX24" t="e" cm="1">
        <f t="array" ref="CX24">IFERROR(IF(OR(ISNA($A24),$AC24&lt;100,INDEX(International!R$3:R$2000,_xlfn.XMATCH(100,International!R$3:R$2000,1,1)+$BR24)=""),NA(),INDEX(International!R$3:R$2000,_xlfn.XMATCH(100,International!R$3:R$2000,1,1)+$BR24)), NA())</f>
        <v>#N/A</v>
      </c>
      <c r="CY24" t="e">
        <f t="shared" si="5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 t="shared" si="40"/>
        <v>#N/A</v>
      </c>
      <c r="DB24" t="e" cm="1">
        <f t="array" ref="DB24">IFERROR(IF(OR(ISNA($A24),$AC24&lt;100,INDEX(International!U$3:U$2000,_xlfn.XMATCH(100,International!U$3:U$2000,1,1)+$BR24)=""),NA(),INDEX(International!U$3:U$2000,_xlfn.XMATCH(100,International!U$3:U$2000,1,1)+$BR24)), NA())</f>
        <v>#N/A</v>
      </c>
      <c r="DC24" t="e">
        <f t="shared" si="6"/>
        <v>#N/A</v>
      </c>
      <c r="DD24" t="e">
        <f>IF(OR(ISNA($A24),$AC24&lt;100),NA(),IF($BR24=0,0,FLOOR((DB24-_xlfn.XLOOKUP(_xlfn.AGGREGATE(5,6,$BR$3:$BR1975),$BR$3:$BR$2000,DB$3:DB$2000,1,1))/_xlfn.XLOOKUP($BR24,$BR$3:$BR$2000,$BR$3:$BR$2000,1,1), 1)))</f>
        <v>#N/A</v>
      </c>
      <c r="DE24" t="e">
        <f t="shared" si="41"/>
        <v>#N/A</v>
      </c>
      <c r="DF24" t="e" cm="1">
        <f t="array" ref="DF24">IFERROR(IF(OR(ISNA($A24),$AC24&lt;100,INDEX(International!X$3:X$2000,_xlfn.XMATCH(100,International!X$3:X$2000,1,1)+$BR24)=""),NA(),INDEX(International!X$3:X$2000,_xlfn.XMATCH(100,International!X$3:X$2000,1,1)+$BR24)), NA())</f>
        <v>#N/A</v>
      </c>
      <c r="DG24" t="e">
        <f t="shared" si="7"/>
        <v>#N/A</v>
      </c>
      <c r="DH24" t="e">
        <f>IF(OR(ISNA($A24),$AC24&lt;100),NA(),IF($BR24=0,0,FLOOR((DF24-_xlfn.XLOOKUP(_xlfn.AGGREGATE(5,6,$BR$3:$BR1975),$BR$3:$BR$2000,DF$3:DF$2000,1,1))/_xlfn.XLOOKUP($BR24,$BR$3:$BR$2000,$BR$3:$BR$2000,1,1), 1)))</f>
        <v>#N/A</v>
      </c>
      <c r="DI24" t="e">
        <f t="shared" si="42"/>
        <v>#N/A</v>
      </c>
      <c r="DJ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23+1,DJ23+1,NA())))</f>
        <v>21</v>
      </c>
      <c r="DK24" t="e" cm="1">
        <f t="array" ref="DK24">IFERROR(IF(ISNA($A24),NA(),INDEX(B$3:B$2000,_xlfn.XMATCH(Configuration!$B$12,B$3:B$2000,1,1)+$DJ24)-0), NA())</f>
        <v>#N/A</v>
      </c>
      <c r="DL24" cm="1">
        <f t="array" ref="DL24">IFERROR(IF(ISNA($A24),NA(),INDEX(E$3:E$2000,_xlfn.XMATCH(Configuration!$B$12,E$3:E$2000,1,1)+$DJ24)-0), NA())</f>
        <v>2493</v>
      </c>
      <c r="DM24" t="e" cm="1">
        <f t="array" ref="DM24">IFERROR(IF(ISNA($A24),NA(),INDEX(H$3:H$2000,_xlfn.XMATCH(Configuration!$B$12,H$3:H$2000,1,1)+$DJ24)-0), NA())</f>
        <v>#N/A</v>
      </c>
      <c r="DN24" t="e" cm="1">
        <f t="array" ref="DN24">IFERROR(IF(ISNA($A24),NA(),INDEX(K$3:K$2000,_xlfn.XMATCH(Configuration!$B$12,K$3:K$2000,1,1)+$DJ24)-0), NA())</f>
        <v>#N/A</v>
      </c>
      <c r="DO24" t="e" cm="1">
        <f t="array" ref="DO24">IFERROR(IF(ISNA($A24),NA(),INDEX(N$3:N$2000,_xlfn.XMATCH(Configuration!$B$12,N$3:N$2000,1,1)+$DJ24)-0), NA())</f>
        <v>#N/A</v>
      </c>
      <c r="DP24" t="e" cm="1">
        <f t="array" ref="DP24">IFERROR(IF(ISNA($A24),NA(),INDEX(Q$3:Q$2000,_xlfn.XMATCH(Configuration!$B$12,Q$3:Q$2000,1,1)+$DJ24)-0), NA())</f>
        <v>#N/A</v>
      </c>
      <c r="DQ24" t="e" cm="1">
        <f t="array" ref="DQ24">IFERROR(IF(ISNA($A24),NA(),INDEX(T$3:T$2000,_xlfn.XMATCH(Configuration!$B$12,T$3:T$2000,1,1)+$DJ24)-0), NA())</f>
        <v>#N/A</v>
      </c>
      <c r="DR24" t="e" cm="1">
        <f t="array" ref="DR24">IFERROR(IF(ISNA($A24),NA(),INDEX(W$3:W$2000,_xlfn.XMATCH(Configuration!$B$12,W$3:W$2000,1,1)+$DJ24)-0), NA())</f>
        <v>#N/A</v>
      </c>
    </row>
    <row r="25" spans="1:122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8"/>
        <v>16</v>
      </c>
      <c r="AD25">
        <f t="shared" si="9"/>
        <v>6</v>
      </c>
      <c r="AE25">
        <f t="shared" si="10"/>
        <v>2</v>
      </c>
      <c r="AF25" s="5">
        <f t="shared" si="11"/>
        <v>0</v>
      </c>
      <c r="AG25">
        <f t="shared" si="12"/>
        <v>8</v>
      </c>
      <c r="AH25">
        <f t="shared" si="13"/>
        <v>12</v>
      </c>
      <c r="AI25">
        <f t="shared" si="14"/>
        <v>2</v>
      </c>
      <c r="AJ25">
        <f t="shared" si="15"/>
        <v>0</v>
      </c>
      <c r="AK25">
        <f t="shared" si="16"/>
        <v>10</v>
      </c>
      <c r="AL25" s="2">
        <f t="shared" si="17"/>
        <v>0.25</v>
      </c>
      <c r="AM25" s="2">
        <f t="shared" si="18"/>
        <v>0.75</v>
      </c>
      <c r="AN25" s="2">
        <f t="shared" si="19"/>
        <v>0</v>
      </c>
      <c r="AO25" s="2">
        <f t="shared" si="20"/>
        <v>0.25</v>
      </c>
      <c r="AP25" s="2">
        <f t="shared" si="21"/>
        <v>6.25E-2</v>
      </c>
      <c r="AQ25" s="2">
        <f t="shared" si="22"/>
        <v>0.125</v>
      </c>
      <c r="AR25" s="2">
        <f t="shared" si="23"/>
        <v>0.3125</v>
      </c>
      <c r="AS25" s="2">
        <f t="shared" si="24"/>
        <v>0</v>
      </c>
      <c r="AT25" s="2">
        <f t="shared" si="25"/>
        <v>0</v>
      </c>
      <c r="AU25" s="2">
        <f t="shared" si="26"/>
        <v>0.25</v>
      </c>
      <c r="AV25" s="3">
        <f t="shared" ca="1" si="27"/>
        <v>0</v>
      </c>
      <c r="AW25" s="2">
        <f t="shared" si="28"/>
        <v>0</v>
      </c>
      <c r="AX25" s="2">
        <f t="shared" si="29"/>
        <v>0</v>
      </c>
      <c r="AY25">
        <f t="shared" si="30"/>
        <v>16</v>
      </c>
      <c r="AZ25">
        <f t="shared" si="31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2"/>
        <v>#N/A</v>
      </c>
      <c r="BS25" t="e">
        <f>IFERROR(IF(OR(ISNA($A25),$AC25&lt;100),NA(),IF(FLOOR(2^($BR25+(LOG(100)/LOG(2))),2)-100&gt; _xlfn.AGGREGATE(4,6,$BZ$3:$DF$2000)+2000,NA(),FLOOR(2^($BR25+(LOG(100)/LOG(2))),2))), NA())</f>
        <v>#N/A</v>
      </c>
      <c r="BT25" t="e">
        <f>IFERROR(IF(OR(ISNA($A25),$AC25&lt;100),NA(),IF(FLOOR((2^(($BR25+4*LOG(10)/LOG(2))/2)),2)&gt; _xlfn.AGGREGATE(4,6,$BZ$3:$DF$2000)+2000,NA(),FLOOR((2^(($BR25+4*LOG(10)/LOG(2))/2)),2))), NA())</f>
        <v>#N/A</v>
      </c>
      <c r="BU25" t="e">
        <f>IFERROR(IF(OR(ISNA($A25),$AC25&lt;100),NA(),IF(FLOOR((2^(($BR25+6*LOG(10)/LOG(2))/3)),2)&gt; _xlfn.AGGREGATE(4,6,$BZ$3:$DF$2000)+2000,NA(),FLOOR((2^(($BR25+6*LOG(10)/LOG(2))/3)),2))), NA())</f>
        <v>#N/A</v>
      </c>
      <c r="BV25" t="e">
        <f>IFERROR(IF(OR(ISNA($A25),$AC25&lt;100),NA(),IF(FLOOR((2^(($BR25+8*LOG(10)/LOG(2))/4)),2)&gt; _xlfn.AGGREGATE(4,6,$BZ$3:$DF$2000)+2000,NA(),FLOOR((2^(($BR25+8*LOG(10)/LOG(2))/4)),2))), NA())</f>
        <v>#N/A</v>
      </c>
      <c r="BW25" t="e">
        <f>IFERROR(IF(OR(ISNA($A25),$AC25&lt;100),NA(),IF(FLOOR((2^(($BR25+10*LOG(10)/LOG(2))/5)),2)&gt; _xlfn.AGGREGATE(4,6,$BZ$3:$DF$2000)+2000,NA(),FLOOR((2^(($BR25+10*LOG(10)/LOG(2))/5)),2))),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_xlfn.AGGREGATE(4,6,$BZ$3:$DF$2000)+2000,NA(),FLOOR((2^(($BR25+2*_xlfn.XLOOKUP(_xlfn.AGGREGATE(4,6,$BR$3:$BR1976),$BR$3:$BR$2000,$CA$3:$CA$2000,1,1)*LOG(10)/LOG(2))/_xlfn.XLOOKUP(_xlfn.AGGREGATE(4,6,$BR$3:$BR1976),$BR$3:$BR$2000,$CA$3:$CA$2000,1,1))),2))),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3"/>
        <v>#N/A</v>
      </c>
      <c r="CA25" t="e">
        <f t="shared" si="0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>
        <f t="shared" si="34"/>
        <v>#N/A</v>
      </c>
      <c r="CD25" t="e" cm="1">
        <f t="array" ref="CD25">IFERROR(IF(OR(ISNA($A25),$AC25&lt;100,INDEX(International!C$3:C$2000,_xlfn.XMATCH(100,International!C$3:C$2000,1,1)+$BR25)=""),NA(),INDEX(International!C$3:C$2000,_xlfn.XMATCH(100,International!C$3:C$2000,1,1)+$BR25)), NA())</f>
        <v>#N/A</v>
      </c>
      <c r="CE25" t="e">
        <f t="shared" si="1"/>
        <v>#N/A</v>
      </c>
      <c r="CF25" t="e">
        <f>IF(OR(ISNA($A25),$AC25&lt;100),NA(),IF($BR25=0,0,FLOOR((CD25-_xlfn.XLOOKUP(_xlfn.AGGREGATE(5,6,$BR$3:$BR1976),$BR$3:$BR$2000,CD$3:CD$2000,1,1))/_xlfn.XLOOKUP($BR25,$BR$3:$BR$2000,$BR$3:$BR$2000,1,1), 1)))</f>
        <v>#N/A</v>
      </c>
      <c r="CG25" t="e">
        <f t="shared" si="35"/>
        <v>#N/A</v>
      </c>
      <c r="CH25" t="e" cm="1">
        <f t="array" ref="CH25">IFERROR(IF(OR(ISNA($A25),$AC25&lt;100,INDEX(International!F$3:F$2000,_xlfn.XMATCH(100,International!F$3:F$2000,1,1)+$BR25)=""),NA(),INDEX(International!F$3:F$2000,_xlfn.XMATCH(100,International!F$3:F$2000,1,1)+$BR25)), NA())</f>
        <v>#N/A</v>
      </c>
      <c r="CI25" t="e">
        <f t="shared" si="2"/>
        <v>#N/A</v>
      </c>
      <c r="CJ25" t="e">
        <f>IF(OR(ISNA($A25),$AC25&lt;100),NA(),IF($BR25=0,0,FLOOR((CH25-_xlfn.XLOOKUP(_xlfn.AGGREGATE(5,6,$BR$3:$BR1976),$BR$3:$BR$2000,CH$3:CH$2000,1,1))/_xlfn.XLOOKUP($BR25,$BR$3:$BR$2000,$BR$3:$BR$2000,1,1), 1)))</f>
        <v>#N/A</v>
      </c>
      <c r="CK25" t="e">
        <f t="shared" si="36"/>
        <v>#N/A</v>
      </c>
      <c r="CL25" t="e" cm="1">
        <f t="array" ref="CL25">IFERROR(IF(OR(ISNA($A25),$AC25&lt;100,INDEX(International!I$3:I$2000,_xlfn.XMATCH(100,International!I$3:I$2000,1,1)+$BR25)=""),NA(),INDEX(International!I$3:I$2000,_xlfn.XMATCH(100,International!I$3:I$2000,1,1)+$BR25)), NA())</f>
        <v>#N/A</v>
      </c>
      <c r="CM25" t="e">
        <f t="shared" si="3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>
        <f t="shared" si="37"/>
        <v>#N/A</v>
      </c>
      <c r="CP25" t="e" cm="1">
        <f t="array" ref="CP25">IFERROR(IF(OR(ISNA($A25),$AC25&lt;100,INDEX(International!L$3:L$2000,_xlfn.XMATCH(100,International!L$3:L$2000,1,1)+$BR25)=""),NA(),INDEX(International!L$3:L$2000,_xlfn.XMATCH(100,International!L$3:L$2000,1,1)+$BR25)), NA())</f>
        <v>#N/A</v>
      </c>
      <c r="CQ25" t="e">
        <f t="shared" si="4"/>
        <v>#N/A</v>
      </c>
      <c r="CR25" t="e">
        <f>IF(OR(ISNA($A25),$AC25&lt;100),NA(),IF($BR25=0,0,FLOOR((CP25-_xlfn.XLOOKUP(_xlfn.AGGREGATE(5,6,$BR$3:$BR1976),$BR$3:$BR$2000,CP$3:CP$2000,1,1))/_xlfn.XLOOKUP($BR25,$BR$3:$BR$2000,$BR$3:$BR$2000,1,1), 1)))</f>
        <v>#N/A</v>
      </c>
      <c r="CS25" t="e">
        <f t="shared" si="38"/>
        <v>#N/A</v>
      </c>
      <c r="CT25" t="e" cm="1">
        <f t="array" ref="CT25">IFERROR(IF(OR(ISNA($A25),$AC25&lt;100,INDEX(International!O$3:O$2000,_xlfn.XMATCH(100,International!O$3:O$2000,1,1)+$BR25)=""),NA(),INDEX(International!O$3:O$2000,_xlfn.XMATCH(100,International!O$3:O$2000,1,1)+$BR25)), NA())</f>
        <v>#N/A</v>
      </c>
      <c r="CU25" t="e">
        <f>IF(OR(ISNA($A25),$AC25&lt;100),NA(),IF(CT25=100,0,($BR25*LOG(2)/LOG(CT25/100))))</f>
        <v>#N/A</v>
      </c>
      <c r="CV25" t="e">
        <f>IF(OR(ISNA($A25),$AC25&lt;100),NA(),IF($BR25=0,0,FLOOR((CT25-_xlfn.XLOOKUP(_xlfn.AGGREGATE(5,6,$BR$3:$BR1976),$BR$3:$BR$2000,CT$3:CT$2000,1,1))/_xlfn.XLOOKUP($BR25,$BR$3:$BR$2000,$BR$3:$BR$2000,1,1), 1)))</f>
        <v>#N/A</v>
      </c>
      <c r="CW25" t="e">
        <f t="shared" si="39"/>
        <v>#N/A</v>
      </c>
      <c r="CX25" t="e" cm="1">
        <f t="array" ref="CX25">IFERROR(IF(OR(ISNA($A25),$AC25&lt;100,INDEX(International!R$3:R$2000,_xlfn.XMATCH(100,International!R$3:R$2000,1,1)+$BR25)=""),NA(),INDEX(International!R$3:R$2000,_xlfn.XMATCH(100,International!R$3:R$2000,1,1)+$BR25)), NA())</f>
        <v>#N/A</v>
      </c>
      <c r="CY25" t="e">
        <f t="shared" si="5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 t="shared" si="40"/>
        <v>#N/A</v>
      </c>
      <c r="DB25" t="e" cm="1">
        <f t="array" ref="DB25">IFERROR(IF(OR(ISNA($A25),$AC25&lt;100,INDEX(International!U$3:U$2000,_xlfn.XMATCH(100,International!U$3:U$2000,1,1)+$BR25)=""),NA(),INDEX(International!U$3:U$2000,_xlfn.XMATCH(100,International!U$3:U$2000,1,1)+$BR25)), NA())</f>
        <v>#N/A</v>
      </c>
      <c r="DC25" t="e">
        <f t="shared" si="6"/>
        <v>#N/A</v>
      </c>
      <c r="DD25" t="e">
        <f>IF(OR(ISNA($A25),$AC25&lt;100),NA(),IF($BR25=0,0,FLOOR((DB25-_xlfn.XLOOKUP(_xlfn.AGGREGATE(5,6,$BR$3:$BR1976),$BR$3:$BR$2000,DB$3:DB$2000,1,1))/_xlfn.XLOOKUP($BR25,$BR$3:$BR$2000,$BR$3:$BR$2000,1,1), 1)))</f>
        <v>#N/A</v>
      </c>
      <c r="DE25" t="e">
        <f t="shared" si="41"/>
        <v>#N/A</v>
      </c>
      <c r="DF25" t="e" cm="1">
        <f t="array" ref="DF25">IFERROR(IF(OR(ISNA($A25),$AC25&lt;100,INDEX(International!X$3:X$2000,_xlfn.XMATCH(100,International!X$3:X$2000,1,1)+$BR25)=""),NA(),INDEX(International!X$3:X$2000,_xlfn.XMATCH(100,International!X$3:X$2000,1,1)+$BR25)), NA())</f>
        <v>#N/A</v>
      </c>
      <c r="DG25" t="e">
        <f t="shared" si="7"/>
        <v>#N/A</v>
      </c>
      <c r="DH25" t="e">
        <f>IF(OR(ISNA($A25),$AC25&lt;100),NA(),IF($BR25=0,0,FLOOR((DF25-_xlfn.XLOOKUP(_xlfn.AGGREGATE(5,6,$BR$3:$BR1976),$BR$3:$BR$2000,DF$3:DF$2000,1,1))/_xlfn.XLOOKUP($BR25,$BR$3:$BR$2000,$BR$3:$BR$2000,1,1), 1)))</f>
        <v>#N/A</v>
      </c>
      <c r="DI25" t="e">
        <f t="shared" si="42"/>
        <v>#N/A</v>
      </c>
      <c r="DJ25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24+1,DJ24+1,NA())))</f>
        <v>22</v>
      </c>
      <c r="DK25" t="e" cm="1">
        <f t="array" ref="DK25">IFERROR(IF(ISNA($A25),NA(),INDEX(B$3:B$2000,_xlfn.XMATCH(Configuration!$B$12,B$3:B$2000,1,1)+$DJ25)-0), NA())</f>
        <v>#N/A</v>
      </c>
      <c r="DL25" cm="1">
        <f t="array" ref="DL25">IFERROR(IF(ISNA($A25),NA(),INDEX(E$3:E$2000,_xlfn.XMATCH(Configuration!$B$12,E$3:E$2000,1,1)+$DJ25)-0), NA())</f>
        <v>2580</v>
      </c>
      <c r="DM25" t="e" cm="1">
        <f t="array" ref="DM25">IFERROR(IF(ISNA($A25),NA(),INDEX(H$3:H$2000,_xlfn.XMATCH(Configuration!$B$12,H$3:H$2000,1,1)+$DJ25)-0), NA())</f>
        <v>#N/A</v>
      </c>
      <c r="DN25" t="e" cm="1">
        <f t="array" ref="DN25">IFERROR(IF(ISNA($A25),NA(),INDEX(K$3:K$2000,_xlfn.XMATCH(Configuration!$B$12,K$3:K$2000,1,1)+$DJ25)-0), NA())</f>
        <v>#N/A</v>
      </c>
      <c r="DO25" t="e" cm="1">
        <f t="array" ref="DO25">IFERROR(IF(ISNA($A25),NA(),INDEX(N$3:N$2000,_xlfn.XMATCH(Configuration!$B$12,N$3:N$2000,1,1)+$DJ25)-0), NA())</f>
        <v>#N/A</v>
      </c>
      <c r="DP25" t="e" cm="1">
        <f t="array" ref="DP25">IFERROR(IF(ISNA($A25),NA(),INDEX(Q$3:Q$2000,_xlfn.XMATCH(Configuration!$B$12,Q$3:Q$2000,1,1)+$DJ25)-0), NA())</f>
        <v>#N/A</v>
      </c>
      <c r="DQ25" t="e" cm="1">
        <f t="array" ref="DQ25">IFERROR(IF(ISNA($A25),NA(),INDEX(T$3:T$2000,_xlfn.XMATCH(Configuration!$B$12,T$3:T$2000,1,1)+$DJ25)-0), NA())</f>
        <v>#N/A</v>
      </c>
      <c r="DR25" t="e" cm="1">
        <f t="array" ref="DR25">IFERROR(IF(ISNA($A25),NA(),INDEX(W$3:W$2000,_xlfn.XMATCH(Configuration!$B$12,W$3:W$2000,1,1)+$DJ25)-0), NA())</f>
        <v>#N/A</v>
      </c>
    </row>
    <row r="26" spans="1:122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8"/>
        <v>16</v>
      </c>
      <c r="AD26">
        <f t="shared" si="9"/>
        <v>6</v>
      </c>
      <c r="AE26">
        <f t="shared" si="10"/>
        <v>2</v>
      </c>
      <c r="AF26" s="5">
        <f t="shared" si="11"/>
        <v>0</v>
      </c>
      <c r="AG26">
        <f t="shared" si="12"/>
        <v>8</v>
      </c>
      <c r="AH26">
        <f t="shared" si="13"/>
        <v>12</v>
      </c>
      <c r="AI26">
        <f t="shared" si="14"/>
        <v>2</v>
      </c>
      <c r="AJ26">
        <f t="shared" si="15"/>
        <v>0</v>
      </c>
      <c r="AK26">
        <f t="shared" si="16"/>
        <v>10</v>
      </c>
      <c r="AL26" s="2">
        <f t="shared" si="17"/>
        <v>0.25</v>
      </c>
      <c r="AM26" s="2">
        <f t="shared" si="18"/>
        <v>0.75</v>
      </c>
      <c r="AN26" s="2">
        <f t="shared" si="19"/>
        <v>0</v>
      </c>
      <c r="AO26" s="2">
        <f t="shared" si="20"/>
        <v>0.25</v>
      </c>
      <c r="AP26" s="2">
        <f t="shared" si="21"/>
        <v>6.25E-2</v>
      </c>
      <c r="AQ26" s="2">
        <f t="shared" si="22"/>
        <v>0.125</v>
      </c>
      <c r="AR26" s="2">
        <f t="shared" si="23"/>
        <v>0.3125</v>
      </c>
      <c r="AS26" s="2">
        <f t="shared" si="24"/>
        <v>0</v>
      </c>
      <c r="AT26" s="2">
        <f t="shared" si="25"/>
        <v>0</v>
      </c>
      <c r="AU26" s="2">
        <f t="shared" si="26"/>
        <v>0.25</v>
      </c>
      <c r="AV26" s="3">
        <f t="shared" ca="1" si="27"/>
        <v>0</v>
      </c>
      <c r="AW26" s="2">
        <f t="shared" si="28"/>
        <v>0</v>
      </c>
      <c r="AX26" s="2">
        <f t="shared" si="29"/>
        <v>0</v>
      </c>
      <c r="AY26">
        <f t="shared" si="30"/>
        <v>15</v>
      </c>
      <c r="AZ26">
        <f t="shared" si="31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2"/>
        <v>#N/A</v>
      </c>
      <c r="BS26" t="e">
        <f>IFERROR(IF(OR(ISNA($A26),$AC26&lt;100),NA(),IF(FLOOR(2^($BR26+(LOG(100)/LOG(2))),2)-100&gt; _xlfn.AGGREGATE(4,6,$BZ$3:$DF$2000)+2000,NA(),FLOOR(2^($BR26+(LOG(100)/LOG(2))),2))), NA())</f>
        <v>#N/A</v>
      </c>
      <c r="BT26" t="e">
        <f>IFERROR(IF(OR(ISNA($A26),$AC26&lt;100),NA(),IF(FLOOR((2^(($BR26+4*LOG(10)/LOG(2))/2)),2)&gt; _xlfn.AGGREGATE(4,6,$BZ$3:$DF$2000)+2000,NA(),FLOOR((2^(($BR26+4*LOG(10)/LOG(2))/2)),2))), NA())</f>
        <v>#N/A</v>
      </c>
      <c r="BU26" t="e">
        <f>IFERROR(IF(OR(ISNA($A26),$AC26&lt;100),NA(),IF(FLOOR((2^(($BR26+6*LOG(10)/LOG(2))/3)),2)&gt; _xlfn.AGGREGATE(4,6,$BZ$3:$DF$2000)+2000,NA(),FLOOR((2^(($BR26+6*LOG(10)/LOG(2))/3)),2))), NA())</f>
        <v>#N/A</v>
      </c>
      <c r="BV26" t="e">
        <f>IFERROR(IF(OR(ISNA($A26),$AC26&lt;100),NA(),IF(FLOOR((2^(($BR26+8*LOG(10)/LOG(2))/4)),2)&gt; _xlfn.AGGREGATE(4,6,$BZ$3:$DF$2000)+2000,NA(),FLOOR((2^(($BR26+8*LOG(10)/LOG(2))/4)),2))), NA())</f>
        <v>#N/A</v>
      </c>
      <c r="BW26" t="e">
        <f>IFERROR(IF(OR(ISNA($A26),$AC26&lt;100),NA(),IF(FLOOR((2^(($BR26+10*LOG(10)/LOG(2))/5)),2)&gt; _xlfn.AGGREGATE(4,6,$BZ$3:$DF$2000)+2000,NA(),FLOOR((2^(($BR26+10*LOG(10)/LOG(2))/5)),2))),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_xlfn.AGGREGATE(4,6,$BZ$3:$DF$2000)+2000,NA(),FLOOR((2^(($BR26+2*_xlfn.XLOOKUP(_xlfn.AGGREGATE(4,6,$BR$3:$BR1977),$BR$3:$BR$2000,$CA$3:$CA$2000,1,1)*LOG(10)/LOG(2))/_xlfn.XLOOKUP(_xlfn.AGGREGATE(4,6,$BR$3:$BR1977),$BR$3:$BR$2000,$CA$3:$CA$2000,1,1))),2))),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3"/>
        <v>#N/A</v>
      </c>
      <c r="CA26" t="e">
        <f t="shared" si="0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>
        <f t="shared" si="34"/>
        <v>#N/A</v>
      </c>
      <c r="CD26" t="e" cm="1">
        <f t="array" ref="CD26">IFERROR(IF(OR(ISNA($A26),$AC26&lt;100,INDEX(International!C$3:C$2000,_xlfn.XMATCH(100,International!C$3:C$2000,1,1)+$BR26)=""),NA(),INDEX(International!C$3:C$2000,_xlfn.XMATCH(100,International!C$3:C$2000,1,1)+$BR26)), NA())</f>
        <v>#N/A</v>
      </c>
      <c r="CE26" t="e">
        <f t="shared" si="1"/>
        <v>#N/A</v>
      </c>
      <c r="CF26" t="e">
        <f>IF(OR(ISNA($A26),$AC26&lt;100),NA(),IF($BR26=0,0,FLOOR((CD26-_xlfn.XLOOKUP(_xlfn.AGGREGATE(5,6,$BR$3:$BR1977),$BR$3:$BR$2000,CD$3:CD$2000,1,1))/_xlfn.XLOOKUP($BR26,$BR$3:$BR$2000,$BR$3:$BR$2000,1,1), 1)))</f>
        <v>#N/A</v>
      </c>
      <c r="CG26" t="e">
        <f t="shared" si="35"/>
        <v>#N/A</v>
      </c>
      <c r="CH26" t="e" cm="1">
        <f t="array" ref="CH26">IFERROR(IF(OR(ISNA($A26),$AC26&lt;100,INDEX(International!F$3:F$2000,_xlfn.XMATCH(100,International!F$3:F$2000,1,1)+$BR26)=""),NA(),INDEX(International!F$3:F$2000,_xlfn.XMATCH(100,International!F$3:F$2000,1,1)+$BR26)), NA())</f>
        <v>#N/A</v>
      </c>
      <c r="CI26" t="e">
        <f t="shared" si="2"/>
        <v>#N/A</v>
      </c>
      <c r="CJ26" t="e">
        <f>IF(OR(ISNA($A26),$AC26&lt;100),NA(),IF($BR26=0,0,FLOOR((CH26-_xlfn.XLOOKUP(_xlfn.AGGREGATE(5,6,$BR$3:$BR1977),$BR$3:$BR$2000,CH$3:CH$2000,1,1))/_xlfn.XLOOKUP($BR26,$BR$3:$BR$2000,$BR$3:$BR$2000,1,1), 1)))</f>
        <v>#N/A</v>
      </c>
      <c r="CK26" t="e">
        <f t="shared" si="36"/>
        <v>#N/A</v>
      </c>
      <c r="CL26" t="e" cm="1">
        <f t="array" ref="CL26">IFERROR(IF(OR(ISNA($A26),$AC26&lt;100,INDEX(International!I$3:I$2000,_xlfn.XMATCH(100,International!I$3:I$2000,1,1)+$BR26)=""),NA(),INDEX(International!I$3:I$2000,_xlfn.XMATCH(100,International!I$3:I$2000,1,1)+$BR26)), NA())</f>
        <v>#N/A</v>
      </c>
      <c r="CM26" t="e">
        <f t="shared" si="3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>
        <f t="shared" si="37"/>
        <v>#N/A</v>
      </c>
      <c r="CP26" t="e" cm="1">
        <f t="array" ref="CP26">IFERROR(IF(OR(ISNA($A26),$AC26&lt;100,INDEX(International!L$3:L$2000,_xlfn.XMATCH(100,International!L$3:L$2000,1,1)+$BR26)=""),NA(),INDEX(International!L$3:L$2000,_xlfn.XMATCH(100,International!L$3:L$2000,1,1)+$BR26)), NA())</f>
        <v>#N/A</v>
      </c>
      <c r="CQ26" t="e">
        <f t="shared" si="4"/>
        <v>#N/A</v>
      </c>
      <c r="CR26" t="e">
        <f>IF(OR(ISNA($A26),$AC26&lt;100),NA(),IF($BR26=0,0,FLOOR((CP26-_xlfn.XLOOKUP(_xlfn.AGGREGATE(5,6,$BR$3:$BR1977),$BR$3:$BR$2000,CP$3:CP$2000,1,1))/_xlfn.XLOOKUP($BR26,$BR$3:$BR$2000,$BR$3:$BR$2000,1,1), 1)))</f>
        <v>#N/A</v>
      </c>
      <c r="CS26" t="e">
        <f t="shared" si="38"/>
        <v>#N/A</v>
      </c>
      <c r="CT26" t="e" cm="1">
        <f t="array" ref="CT26">IFERROR(IF(OR(ISNA($A26),$AC26&lt;100,INDEX(International!O$3:O$2000,_xlfn.XMATCH(100,International!O$3:O$2000,1,1)+$BR26)=""),NA(),INDEX(International!O$3:O$2000,_xlfn.XMATCH(100,International!O$3:O$2000,1,1)+$BR26)), NA())</f>
        <v>#N/A</v>
      </c>
      <c r="CU26" t="e">
        <f>IF(OR(ISNA($A26),$AC26&lt;100),NA(),IF(CT26=100,0,($BR26*LOG(2)/LOG(CT26/100))))</f>
        <v>#N/A</v>
      </c>
      <c r="CV26" t="e">
        <f>IF(OR(ISNA($A26),$AC26&lt;100),NA(),IF($BR26=0,0,FLOOR((CT26-_xlfn.XLOOKUP(_xlfn.AGGREGATE(5,6,$BR$3:$BR1977),$BR$3:$BR$2000,CT$3:CT$2000,1,1))/_xlfn.XLOOKUP($BR26,$BR$3:$BR$2000,$BR$3:$BR$2000,1,1), 1)))</f>
        <v>#N/A</v>
      </c>
      <c r="CW26" t="e">
        <f t="shared" si="39"/>
        <v>#N/A</v>
      </c>
      <c r="CX26" t="e" cm="1">
        <f t="array" ref="CX26">IFERROR(IF(OR(ISNA($A26),$AC26&lt;100,INDEX(International!R$3:R$2000,_xlfn.XMATCH(100,International!R$3:R$2000,1,1)+$BR26)=""),NA(),INDEX(International!R$3:R$2000,_xlfn.XMATCH(100,International!R$3:R$2000,1,1)+$BR26)), NA())</f>
        <v>#N/A</v>
      </c>
      <c r="CY26" t="e">
        <f t="shared" si="5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 t="shared" si="40"/>
        <v>#N/A</v>
      </c>
      <c r="DB26" t="e" cm="1">
        <f t="array" ref="DB26">IFERROR(IF(OR(ISNA($A26),$AC26&lt;100,INDEX(International!U$3:U$2000,_xlfn.XMATCH(100,International!U$3:U$2000,1,1)+$BR26)=""),NA(),INDEX(International!U$3:U$2000,_xlfn.XMATCH(100,International!U$3:U$2000,1,1)+$BR26)), NA())</f>
        <v>#N/A</v>
      </c>
      <c r="DC26" t="e">
        <f t="shared" si="6"/>
        <v>#N/A</v>
      </c>
      <c r="DD26" t="e">
        <f>IF(OR(ISNA($A26),$AC26&lt;100),NA(),IF($BR26=0,0,FLOOR((DB26-_xlfn.XLOOKUP(_xlfn.AGGREGATE(5,6,$BR$3:$BR1977),$BR$3:$BR$2000,DB$3:DB$2000,1,1))/_xlfn.XLOOKUP($BR26,$BR$3:$BR$2000,$BR$3:$BR$2000,1,1), 1)))</f>
        <v>#N/A</v>
      </c>
      <c r="DE26" t="e">
        <f t="shared" si="41"/>
        <v>#N/A</v>
      </c>
      <c r="DF26" t="e" cm="1">
        <f t="array" ref="DF26">IFERROR(IF(OR(ISNA($A26),$AC26&lt;100,INDEX(International!X$3:X$2000,_xlfn.XMATCH(100,International!X$3:X$2000,1,1)+$BR26)=""),NA(),INDEX(International!X$3:X$2000,_xlfn.XMATCH(100,International!X$3:X$2000,1,1)+$BR26)), NA())</f>
        <v>#N/A</v>
      </c>
      <c r="DG26" t="e">
        <f t="shared" si="7"/>
        <v>#N/A</v>
      </c>
      <c r="DH26" t="e">
        <f>IF(OR(ISNA($A26),$AC26&lt;100),NA(),IF($BR26=0,0,FLOOR((DF26-_xlfn.XLOOKUP(_xlfn.AGGREGATE(5,6,$BR$3:$BR1977),$BR$3:$BR$2000,DF$3:DF$2000,1,1))/_xlfn.XLOOKUP($BR26,$BR$3:$BR$2000,$BR$3:$BR$2000,1,1), 1)))</f>
        <v>#N/A</v>
      </c>
      <c r="DI26" t="e">
        <f t="shared" si="42"/>
        <v>#N/A</v>
      </c>
      <c r="DJ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25+1,DJ25+1,NA())))</f>
        <v>#N/A</v>
      </c>
      <c r="DK26" t="e" cm="1">
        <f t="array" ref="DK26">IFERROR(IF(ISNA($A26),NA(),INDEX(B$3:B$2000,_xlfn.XMATCH(Configuration!$B$12,B$3:B$2000,1,1)+$DJ26)-0), NA())</f>
        <v>#N/A</v>
      </c>
      <c r="DL26" t="e" cm="1">
        <f t="array" ref="DL26">IFERROR(IF(ISNA($A26),NA(),INDEX(E$3:E$2000,_xlfn.XMATCH(Configuration!$B$12,E$3:E$2000,1,1)+$DJ26)-0), NA())</f>
        <v>#N/A</v>
      </c>
      <c r="DM26" t="e" cm="1">
        <f t="array" ref="DM26">IFERROR(IF(ISNA($A26),NA(),INDEX(H$3:H$2000,_xlfn.XMATCH(Configuration!$B$12,H$3:H$2000,1,1)+$DJ26)-0), NA())</f>
        <v>#N/A</v>
      </c>
      <c r="DN26" t="e" cm="1">
        <f t="array" ref="DN26">IFERROR(IF(ISNA($A26),NA(),INDEX(K$3:K$2000,_xlfn.XMATCH(Configuration!$B$12,K$3:K$2000,1,1)+$DJ26)-0), NA())</f>
        <v>#N/A</v>
      </c>
      <c r="DO26" t="e" cm="1">
        <f t="array" ref="DO26">IFERROR(IF(ISNA($A26),NA(),INDEX(N$3:N$2000,_xlfn.XMATCH(Configuration!$B$12,N$3:N$2000,1,1)+$DJ26)-0), NA())</f>
        <v>#N/A</v>
      </c>
      <c r="DP26" t="e" cm="1">
        <f t="array" ref="DP26">IFERROR(IF(ISNA($A26),NA(),INDEX(Q$3:Q$2000,_xlfn.XMATCH(Configuration!$B$12,Q$3:Q$2000,1,1)+$DJ26)-0), NA())</f>
        <v>#N/A</v>
      </c>
      <c r="DQ26" t="e" cm="1">
        <f t="array" ref="DQ26">IFERROR(IF(ISNA($A26),NA(),INDEX(T$3:T$2000,_xlfn.XMATCH(Configuration!$B$12,T$3:T$2000,1,1)+$DJ26)-0), NA())</f>
        <v>#N/A</v>
      </c>
      <c r="DR26" t="e" cm="1">
        <f t="array" ref="DR26">IFERROR(IF(ISNA($A26),NA(),INDEX(W$3:W$2000,_xlfn.XMATCH(Configuration!$B$12,W$3:W$2000,1,1)+$DJ26)-0), NA())</f>
        <v>#N/A</v>
      </c>
    </row>
    <row r="27" spans="1:122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8"/>
        <v>16</v>
      </c>
      <c r="AD27">
        <f t="shared" si="9"/>
        <v>6</v>
      </c>
      <c r="AE27">
        <f t="shared" si="10"/>
        <v>2</v>
      </c>
      <c r="AF27" s="5">
        <f t="shared" si="11"/>
        <v>0</v>
      </c>
      <c r="AG27">
        <f t="shared" si="12"/>
        <v>8</v>
      </c>
      <c r="AH27">
        <f t="shared" si="13"/>
        <v>12</v>
      </c>
      <c r="AI27">
        <f t="shared" si="14"/>
        <v>2</v>
      </c>
      <c r="AJ27">
        <f t="shared" si="15"/>
        <v>0</v>
      </c>
      <c r="AK27">
        <f t="shared" si="16"/>
        <v>10</v>
      </c>
      <c r="AL27" s="2">
        <f t="shared" si="17"/>
        <v>0.25</v>
      </c>
      <c r="AM27" s="2">
        <f t="shared" si="18"/>
        <v>0.75</v>
      </c>
      <c r="AN27" s="2">
        <f t="shared" si="19"/>
        <v>0</v>
      </c>
      <c r="AO27" s="2">
        <f t="shared" si="20"/>
        <v>0.25</v>
      </c>
      <c r="AP27" s="2">
        <f t="shared" si="21"/>
        <v>6.25E-2</v>
      </c>
      <c r="AQ27" s="2">
        <f t="shared" si="22"/>
        <v>0.125</v>
      </c>
      <c r="AR27" s="2">
        <f t="shared" si="23"/>
        <v>0.3125</v>
      </c>
      <c r="AS27" s="2">
        <f t="shared" si="24"/>
        <v>0</v>
      </c>
      <c r="AT27" s="2">
        <f t="shared" si="25"/>
        <v>0</v>
      </c>
      <c r="AU27" s="2">
        <f t="shared" si="26"/>
        <v>0.25</v>
      </c>
      <c r="AV27" s="3">
        <f t="shared" ca="1" si="27"/>
        <v>0</v>
      </c>
      <c r="AW27" s="2">
        <f t="shared" si="28"/>
        <v>0</v>
      </c>
      <c r="AX27" s="2">
        <f t="shared" si="29"/>
        <v>0</v>
      </c>
      <c r="AY27">
        <f t="shared" si="30"/>
        <v>14</v>
      </c>
      <c r="AZ27">
        <f t="shared" si="31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2"/>
        <v>#N/A</v>
      </c>
      <c r="BS27" t="e">
        <f>IFERROR(IF(OR(ISNA($A27),$AC27&lt;100),NA(),IF(FLOOR(2^($BR27+(LOG(100)/LOG(2))),2)-100&gt; _xlfn.AGGREGATE(4,6,$BZ$3:$DF$2000)+2000,NA(),FLOOR(2^($BR27+(LOG(100)/LOG(2))),2))), NA())</f>
        <v>#N/A</v>
      </c>
      <c r="BT27" t="e">
        <f>IFERROR(IF(OR(ISNA($A27),$AC27&lt;100),NA(),IF(FLOOR((2^(($BR27+4*LOG(10)/LOG(2))/2)),2)&gt; _xlfn.AGGREGATE(4,6,$BZ$3:$DF$2000)+2000,NA(),FLOOR((2^(($BR27+4*LOG(10)/LOG(2))/2)),2))), NA())</f>
        <v>#N/A</v>
      </c>
      <c r="BU27" t="e">
        <f>IFERROR(IF(OR(ISNA($A27),$AC27&lt;100),NA(),IF(FLOOR((2^(($BR27+6*LOG(10)/LOG(2))/3)),2)&gt; _xlfn.AGGREGATE(4,6,$BZ$3:$DF$2000)+2000,NA(),FLOOR((2^(($BR27+6*LOG(10)/LOG(2))/3)),2))), NA())</f>
        <v>#N/A</v>
      </c>
      <c r="BV27" t="e">
        <f>IFERROR(IF(OR(ISNA($A27),$AC27&lt;100),NA(),IF(FLOOR((2^(($BR27+8*LOG(10)/LOG(2))/4)),2)&gt; _xlfn.AGGREGATE(4,6,$BZ$3:$DF$2000)+2000,NA(),FLOOR((2^(($BR27+8*LOG(10)/LOG(2))/4)),2))), NA())</f>
        <v>#N/A</v>
      </c>
      <c r="BW27" t="e">
        <f>IFERROR(IF(OR(ISNA($A27),$AC27&lt;100),NA(),IF(FLOOR((2^(($BR27+10*LOG(10)/LOG(2))/5)),2)&gt; _xlfn.AGGREGATE(4,6,$BZ$3:$DF$2000)+2000,NA(),FLOOR((2^(($BR27+10*LOG(10)/LOG(2))/5)),2))),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_xlfn.AGGREGATE(4,6,$BZ$3:$DF$2000)+2000,NA(),FLOOR((2^(($BR27+2*_xlfn.XLOOKUP(_xlfn.AGGREGATE(4,6,$BR$3:$BR1978),$BR$3:$BR$2000,$CA$3:$CA$2000,1,1)*LOG(10)/LOG(2))/_xlfn.XLOOKUP(_xlfn.AGGREGATE(4,6,$BR$3:$BR1978),$BR$3:$BR$2000,$CA$3:$CA$2000,1,1))),2))),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3"/>
        <v>#N/A</v>
      </c>
      <c r="CA27" t="e">
        <f t="shared" si="0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>
        <f t="shared" si="34"/>
        <v>#N/A</v>
      </c>
      <c r="CD27" t="e" cm="1">
        <f t="array" ref="CD27">IFERROR(IF(OR(ISNA($A27),$AC27&lt;100,INDEX(International!C$3:C$2000,_xlfn.XMATCH(100,International!C$3:C$2000,1,1)+$BR27)=""),NA(),INDEX(International!C$3:C$2000,_xlfn.XMATCH(100,International!C$3:C$2000,1,1)+$BR27)), NA())</f>
        <v>#N/A</v>
      </c>
      <c r="CE27" t="e">
        <f t="shared" si="1"/>
        <v>#N/A</v>
      </c>
      <c r="CF27" t="e">
        <f>IF(OR(ISNA($A27),$AC27&lt;100),NA(),IF($BR27=0,0,FLOOR((CD27-_xlfn.XLOOKUP(_xlfn.AGGREGATE(5,6,$BR$3:$BR1978),$BR$3:$BR$2000,CD$3:CD$2000,1,1))/_xlfn.XLOOKUP($BR27,$BR$3:$BR$2000,$BR$3:$BR$2000,1,1), 1)))</f>
        <v>#N/A</v>
      </c>
      <c r="CG27" t="e">
        <f t="shared" si="35"/>
        <v>#N/A</v>
      </c>
      <c r="CH27" t="e" cm="1">
        <f t="array" ref="CH27">IFERROR(IF(OR(ISNA($A27),$AC27&lt;100,INDEX(International!F$3:F$2000,_xlfn.XMATCH(100,International!F$3:F$2000,1,1)+$BR27)=""),NA(),INDEX(International!F$3:F$2000,_xlfn.XMATCH(100,International!F$3:F$2000,1,1)+$BR27)), NA())</f>
        <v>#N/A</v>
      </c>
      <c r="CI27" t="e">
        <f t="shared" si="2"/>
        <v>#N/A</v>
      </c>
      <c r="CJ27" t="e">
        <f>IF(OR(ISNA($A27),$AC27&lt;100),NA(),IF($BR27=0,0,FLOOR((CH27-_xlfn.XLOOKUP(_xlfn.AGGREGATE(5,6,$BR$3:$BR1978),$BR$3:$BR$2000,CH$3:CH$2000,1,1))/_xlfn.XLOOKUP($BR27,$BR$3:$BR$2000,$BR$3:$BR$2000,1,1), 1)))</f>
        <v>#N/A</v>
      </c>
      <c r="CK27" t="e">
        <f t="shared" si="36"/>
        <v>#N/A</v>
      </c>
      <c r="CL27" t="e" cm="1">
        <f t="array" ref="CL27">IFERROR(IF(OR(ISNA($A27),$AC27&lt;100,INDEX(International!I$3:I$2000,_xlfn.XMATCH(100,International!I$3:I$2000,1,1)+$BR27)=""),NA(),INDEX(International!I$3:I$2000,_xlfn.XMATCH(100,International!I$3:I$2000,1,1)+$BR27)), NA())</f>
        <v>#N/A</v>
      </c>
      <c r="CM27" t="e">
        <f t="shared" si="3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>
        <f t="shared" si="37"/>
        <v>#N/A</v>
      </c>
      <c r="CP27" t="e" cm="1">
        <f t="array" ref="CP27">IFERROR(IF(OR(ISNA($A27),$AC27&lt;100,INDEX(International!L$3:L$2000,_xlfn.XMATCH(100,International!L$3:L$2000,1,1)+$BR27)=""),NA(),INDEX(International!L$3:L$2000,_xlfn.XMATCH(100,International!L$3:L$2000,1,1)+$BR27)), NA())</f>
        <v>#N/A</v>
      </c>
      <c r="CQ27" t="e">
        <f t="shared" si="4"/>
        <v>#N/A</v>
      </c>
      <c r="CR27" t="e">
        <f>IF(OR(ISNA($A27),$AC27&lt;100),NA(),IF($BR27=0,0,FLOOR((CP27-_xlfn.XLOOKUP(_xlfn.AGGREGATE(5,6,$BR$3:$BR1978),$BR$3:$BR$2000,CP$3:CP$2000,1,1))/_xlfn.XLOOKUP($BR27,$BR$3:$BR$2000,$BR$3:$BR$2000,1,1), 1)))</f>
        <v>#N/A</v>
      </c>
      <c r="CS27" t="e">
        <f t="shared" si="38"/>
        <v>#N/A</v>
      </c>
      <c r="CT27" t="e" cm="1">
        <f t="array" ref="CT27">IFERROR(IF(OR(ISNA($A27),$AC27&lt;100,INDEX(International!O$3:O$2000,_xlfn.XMATCH(100,International!O$3:O$2000,1,1)+$BR27)=""),NA(),INDEX(International!O$3:O$2000,_xlfn.XMATCH(100,International!O$3:O$2000,1,1)+$BR27)), NA())</f>
        <v>#N/A</v>
      </c>
      <c r="CU27" t="e">
        <f>IF(OR(ISNA($A27),$AC27&lt;100),NA(),IF(CT27=100,0,($BR27*LOG(2)/LOG(CT27/100))))</f>
        <v>#N/A</v>
      </c>
      <c r="CV27" t="e">
        <f>IF(OR(ISNA($A27),$AC27&lt;100),NA(),IF($BR27=0,0,FLOOR((CT27-_xlfn.XLOOKUP(_xlfn.AGGREGATE(5,6,$BR$3:$BR1978),$BR$3:$BR$2000,CT$3:CT$2000,1,1))/_xlfn.XLOOKUP($BR27,$BR$3:$BR$2000,$BR$3:$BR$2000,1,1), 1)))</f>
        <v>#N/A</v>
      </c>
      <c r="CW27" t="e">
        <f t="shared" si="39"/>
        <v>#N/A</v>
      </c>
      <c r="CX27" t="e" cm="1">
        <f t="array" ref="CX27">IFERROR(IF(OR(ISNA($A27),$AC27&lt;100,INDEX(International!R$3:R$2000,_xlfn.XMATCH(100,International!R$3:R$2000,1,1)+$BR27)=""),NA(),INDEX(International!R$3:R$2000,_xlfn.XMATCH(100,International!R$3:R$2000,1,1)+$BR27)), NA())</f>
        <v>#N/A</v>
      </c>
      <c r="CY27" t="e">
        <f t="shared" si="5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 t="shared" si="40"/>
        <v>#N/A</v>
      </c>
      <c r="DB27" t="e" cm="1">
        <f t="array" ref="DB27">IFERROR(IF(OR(ISNA($A27),$AC27&lt;100,INDEX(International!U$3:U$2000,_xlfn.XMATCH(100,International!U$3:U$2000,1,1)+$BR27)=""),NA(),INDEX(International!U$3:U$2000,_xlfn.XMATCH(100,International!U$3:U$2000,1,1)+$BR27)), NA())</f>
        <v>#N/A</v>
      </c>
      <c r="DC27" t="e">
        <f t="shared" si="6"/>
        <v>#N/A</v>
      </c>
      <c r="DD27" t="e">
        <f>IF(OR(ISNA($A27),$AC27&lt;100),NA(),IF($BR27=0,0,FLOOR((DB27-_xlfn.XLOOKUP(_xlfn.AGGREGATE(5,6,$BR$3:$BR1978),$BR$3:$BR$2000,DB$3:DB$2000,1,1))/_xlfn.XLOOKUP($BR27,$BR$3:$BR$2000,$BR$3:$BR$2000,1,1), 1)))</f>
        <v>#N/A</v>
      </c>
      <c r="DE27" t="e">
        <f t="shared" si="41"/>
        <v>#N/A</v>
      </c>
      <c r="DF27" t="e" cm="1">
        <f t="array" ref="DF27">IFERROR(IF(OR(ISNA($A27),$AC27&lt;100,INDEX(International!X$3:X$2000,_xlfn.XMATCH(100,International!X$3:X$2000,1,1)+$BR27)=""),NA(),INDEX(International!X$3:X$2000,_xlfn.XMATCH(100,International!X$3:X$2000,1,1)+$BR27)), NA())</f>
        <v>#N/A</v>
      </c>
      <c r="DG27" t="e">
        <f t="shared" si="7"/>
        <v>#N/A</v>
      </c>
      <c r="DH27" t="e">
        <f>IF(OR(ISNA($A27),$AC27&lt;100),NA(),IF($BR27=0,0,FLOOR((DF27-_xlfn.XLOOKUP(_xlfn.AGGREGATE(5,6,$BR$3:$BR1978),$BR$3:$BR$2000,DF$3:DF$2000,1,1))/_xlfn.XLOOKUP($BR27,$BR$3:$BR$2000,$BR$3:$BR$2000,1,1), 1)))</f>
        <v>#N/A</v>
      </c>
      <c r="DI27" t="e">
        <f t="shared" si="42"/>
        <v>#N/A</v>
      </c>
      <c r="DJ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26+1,DJ26+1,NA())))</f>
        <v>#N/A</v>
      </c>
      <c r="DK27" t="e" cm="1">
        <f t="array" ref="DK27">IFERROR(IF(ISNA($A27),NA(),INDEX(B$3:B$2000,_xlfn.XMATCH(Configuration!$B$12,B$3:B$2000,1,1)+$DJ27)-0), NA())</f>
        <v>#N/A</v>
      </c>
      <c r="DL27" t="e" cm="1">
        <f t="array" ref="DL27">IFERROR(IF(ISNA($A27),NA(),INDEX(E$3:E$2000,_xlfn.XMATCH(Configuration!$B$12,E$3:E$2000,1,1)+$DJ27)-0), NA())</f>
        <v>#N/A</v>
      </c>
      <c r="DM27" t="e" cm="1">
        <f t="array" ref="DM27">IFERROR(IF(ISNA($A27),NA(),INDEX(H$3:H$2000,_xlfn.XMATCH(Configuration!$B$12,H$3:H$2000,1,1)+$DJ27)-0), NA())</f>
        <v>#N/A</v>
      </c>
      <c r="DN27" t="e" cm="1">
        <f t="array" ref="DN27">IFERROR(IF(ISNA($A27),NA(),INDEX(K$3:K$2000,_xlfn.XMATCH(Configuration!$B$12,K$3:K$2000,1,1)+$DJ27)-0), NA())</f>
        <v>#N/A</v>
      </c>
      <c r="DO27" t="e" cm="1">
        <f t="array" ref="DO27">IFERROR(IF(ISNA($A27),NA(),INDEX(N$3:N$2000,_xlfn.XMATCH(Configuration!$B$12,N$3:N$2000,1,1)+$DJ27)-0), NA())</f>
        <v>#N/A</v>
      </c>
      <c r="DP27" t="e" cm="1">
        <f t="array" ref="DP27">IFERROR(IF(ISNA($A27),NA(),INDEX(Q$3:Q$2000,_xlfn.XMATCH(Configuration!$B$12,Q$3:Q$2000,1,1)+$DJ27)-0), NA())</f>
        <v>#N/A</v>
      </c>
      <c r="DQ27" t="e" cm="1">
        <f t="array" ref="DQ27">IFERROR(IF(ISNA($A27),NA(),INDEX(T$3:T$2000,_xlfn.XMATCH(Configuration!$B$12,T$3:T$2000,1,1)+$DJ27)-0), NA())</f>
        <v>#N/A</v>
      </c>
      <c r="DR27" t="e" cm="1">
        <f t="array" ref="DR27">IFERROR(IF(ISNA($A27),NA(),INDEX(W$3:W$2000,_xlfn.XMATCH(Configuration!$B$12,W$3:W$2000,1,1)+$DJ27)-0), NA())</f>
        <v>#N/A</v>
      </c>
    </row>
    <row r="28" spans="1:122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8"/>
        <v>16</v>
      </c>
      <c r="AD28">
        <f t="shared" si="9"/>
        <v>6</v>
      </c>
      <c r="AE28">
        <f t="shared" si="10"/>
        <v>2</v>
      </c>
      <c r="AF28" s="5">
        <f t="shared" si="11"/>
        <v>0</v>
      </c>
      <c r="AG28">
        <f t="shared" si="12"/>
        <v>8</v>
      </c>
      <c r="AH28">
        <f t="shared" si="13"/>
        <v>12</v>
      </c>
      <c r="AI28">
        <f t="shared" si="14"/>
        <v>2</v>
      </c>
      <c r="AJ28">
        <f t="shared" si="15"/>
        <v>0</v>
      </c>
      <c r="AK28">
        <f t="shared" si="16"/>
        <v>10</v>
      </c>
      <c r="AL28" s="2">
        <f t="shared" si="17"/>
        <v>0.25</v>
      </c>
      <c r="AM28" s="2">
        <f t="shared" si="18"/>
        <v>0.75</v>
      </c>
      <c r="AN28" s="2">
        <f t="shared" si="19"/>
        <v>0</v>
      </c>
      <c r="AO28" s="2">
        <f t="shared" si="20"/>
        <v>0.25</v>
      </c>
      <c r="AP28" s="2">
        <f t="shared" si="21"/>
        <v>6.25E-2</v>
      </c>
      <c r="AQ28" s="2">
        <f t="shared" si="22"/>
        <v>0.125</v>
      </c>
      <c r="AR28" s="2">
        <f t="shared" si="23"/>
        <v>0.3125</v>
      </c>
      <c r="AS28" s="2">
        <f t="shared" si="24"/>
        <v>0</v>
      </c>
      <c r="AT28" s="2">
        <f t="shared" si="25"/>
        <v>0</v>
      </c>
      <c r="AU28" s="2">
        <f t="shared" si="26"/>
        <v>0.25</v>
      </c>
      <c r="AV28" s="3">
        <f t="shared" ca="1" si="27"/>
        <v>0</v>
      </c>
      <c r="AW28" s="2">
        <f t="shared" si="28"/>
        <v>0</v>
      </c>
      <c r="AX28" s="2">
        <f t="shared" si="29"/>
        <v>0</v>
      </c>
      <c r="AY28">
        <f t="shared" si="30"/>
        <v>13</v>
      </c>
      <c r="AZ28">
        <f t="shared" si="31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2"/>
        <v>#N/A</v>
      </c>
      <c r="BS28" t="e">
        <f>IFERROR(IF(OR(ISNA($A28),$AC28&lt;100),NA(),IF(FLOOR(2^($BR28+(LOG(100)/LOG(2))),2)-100&gt; _xlfn.AGGREGATE(4,6,$BZ$3:$DF$2000)+2000,NA(),FLOOR(2^($BR28+(LOG(100)/LOG(2))),2))), NA())</f>
        <v>#N/A</v>
      </c>
      <c r="BT28" t="e">
        <f>IFERROR(IF(OR(ISNA($A28),$AC28&lt;100),NA(),IF(FLOOR((2^(($BR28+4*LOG(10)/LOG(2))/2)),2)&gt; _xlfn.AGGREGATE(4,6,$BZ$3:$DF$2000)+2000,NA(),FLOOR((2^(($BR28+4*LOG(10)/LOG(2))/2)),2))), NA())</f>
        <v>#N/A</v>
      </c>
      <c r="BU28" t="e">
        <f>IFERROR(IF(OR(ISNA($A28),$AC28&lt;100),NA(),IF(FLOOR((2^(($BR28+6*LOG(10)/LOG(2))/3)),2)&gt; _xlfn.AGGREGATE(4,6,$BZ$3:$DF$2000)+2000,NA(),FLOOR((2^(($BR28+6*LOG(10)/LOG(2))/3)),2))), NA())</f>
        <v>#N/A</v>
      </c>
      <c r="BV28" t="e">
        <f>IFERROR(IF(OR(ISNA($A28),$AC28&lt;100),NA(),IF(FLOOR((2^(($BR28+8*LOG(10)/LOG(2))/4)),2)&gt; _xlfn.AGGREGATE(4,6,$BZ$3:$DF$2000)+2000,NA(),FLOOR((2^(($BR28+8*LOG(10)/LOG(2))/4)),2))), NA())</f>
        <v>#N/A</v>
      </c>
      <c r="BW28" t="e">
        <f>IFERROR(IF(OR(ISNA($A28),$AC28&lt;100),NA(),IF(FLOOR((2^(($BR28+10*LOG(10)/LOG(2))/5)),2)&gt; _xlfn.AGGREGATE(4,6,$BZ$3:$DF$2000)+2000,NA(),FLOOR((2^(($BR28+10*LOG(10)/LOG(2))/5)),2))),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_xlfn.AGGREGATE(4,6,$BZ$3:$DF$2000)+2000,NA(),FLOOR((2^(($BR28+2*_xlfn.XLOOKUP(_xlfn.AGGREGATE(4,6,$BR$3:$BR1979),$BR$3:$BR$2000,$CA$3:$CA$2000,1,1)*LOG(10)/LOG(2))/_xlfn.XLOOKUP(_xlfn.AGGREGATE(4,6,$BR$3:$BR1979),$BR$3:$BR$2000,$CA$3:$CA$2000,1,1))),2))),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3"/>
        <v>#N/A</v>
      </c>
      <c r="CA28" t="e">
        <f t="shared" si="0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>
        <f t="shared" si="34"/>
        <v>#N/A</v>
      </c>
      <c r="CD28" t="e" cm="1">
        <f t="array" ref="CD28">IFERROR(IF(OR(ISNA($A28),$AC28&lt;100,INDEX(International!C$3:C$2000,_xlfn.XMATCH(100,International!C$3:C$2000,1,1)+$BR28)=""),NA(),INDEX(International!C$3:C$2000,_xlfn.XMATCH(100,International!C$3:C$2000,1,1)+$BR28)), NA())</f>
        <v>#N/A</v>
      </c>
      <c r="CE28" t="e">
        <f t="shared" si="1"/>
        <v>#N/A</v>
      </c>
      <c r="CF28" t="e">
        <f>IF(OR(ISNA($A28),$AC28&lt;100),NA(),IF($BR28=0,0,FLOOR((CD28-_xlfn.XLOOKUP(_xlfn.AGGREGATE(5,6,$BR$3:$BR1979),$BR$3:$BR$2000,CD$3:CD$2000,1,1))/_xlfn.XLOOKUP($BR28,$BR$3:$BR$2000,$BR$3:$BR$2000,1,1), 1)))</f>
        <v>#N/A</v>
      </c>
      <c r="CG28" t="e">
        <f t="shared" si="35"/>
        <v>#N/A</v>
      </c>
      <c r="CH28" t="e" cm="1">
        <f t="array" ref="CH28">IFERROR(IF(OR(ISNA($A28),$AC28&lt;100,INDEX(International!F$3:F$2000,_xlfn.XMATCH(100,International!F$3:F$2000,1,1)+$BR28)=""),NA(),INDEX(International!F$3:F$2000,_xlfn.XMATCH(100,International!F$3:F$2000,1,1)+$BR28)), NA())</f>
        <v>#N/A</v>
      </c>
      <c r="CI28" t="e">
        <f t="shared" si="2"/>
        <v>#N/A</v>
      </c>
      <c r="CJ28" t="e">
        <f>IF(OR(ISNA($A28),$AC28&lt;100),NA(),IF($BR28=0,0,FLOOR((CH28-_xlfn.XLOOKUP(_xlfn.AGGREGATE(5,6,$BR$3:$BR1979),$BR$3:$BR$2000,CH$3:CH$2000,1,1))/_xlfn.XLOOKUP($BR28,$BR$3:$BR$2000,$BR$3:$BR$2000,1,1), 1)))</f>
        <v>#N/A</v>
      </c>
      <c r="CK28" t="e">
        <f t="shared" si="36"/>
        <v>#N/A</v>
      </c>
      <c r="CL28" t="e" cm="1">
        <f t="array" ref="CL28">IFERROR(IF(OR(ISNA($A28),$AC28&lt;100,INDEX(International!I$3:I$2000,_xlfn.XMATCH(100,International!I$3:I$2000,1,1)+$BR28)=""),NA(),INDEX(International!I$3:I$2000,_xlfn.XMATCH(100,International!I$3:I$2000,1,1)+$BR28)), NA())</f>
        <v>#N/A</v>
      </c>
      <c r="CM28" t="e">
        <f t="shared" si="3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>
        <f t="shared" si="37"/>
        <v>#N/A</v>
      </c>
      <c r="CP28" t="e" cm="1">
        <f t="array" ref="CP28">IFERROR(IF(OR(ISNA($A28),$AC28&lt;100,INDEX(International!L$3:L$2000,_xlfn.XMATCH(100,International!L$3:L$2000,1,1)+$BR28)=""),NA(),INDEX(International!L$3:L$2000,_xlfn.XMATCH(100,International!L$3:L$2000,1,1)+$BR28)), NA())</f>
        <v>#N/A</v>
      </c>
      <c r="CQ28" t="e">
        <f t="shared" si="4"/>
        <v>#N/A</v>
      </c>
      <c r="CR28" t="e">
        <f>IF(OR(ISNA($A28),$AC28&lt;100),NA(),IF($BR28=0,0,FLOOR((CP28-_xlfn.XLOOKUP(_xlfn.AGGREGATE(5,6,$BR$3:$BR1979),$BR$3:$BR$2000,CP$3:CP$2000,1,1))/_xlfn.XLOOKUP($BR28,$BR$3:$BR$2000,$BR$3:$BR$2000,1,1), 1)))</f>
        <v>#N/A</v>
      </c>
      <c r="CS28" t="e">
        <f t="shared" si="38"/>
        <v>#N/A</v>
      </c>
      <c r="CT28" t="e" cm="1">
        <f t="array" ref="CT28">IFERROR(IF(OR(ISNA($A28),$AC28&lt;100,INDEX(International!O$3:O$2000,_xlfn.XMATCH(100,International!O$3:O$2000,1,1)+$BR28)=""),NA(),INDEX(International!O$3:O$2000,_xlfn.XMATCH(100,International!O$3:O$2000,1,1)+$BR28)), NA())</f>
        <v>#N/A</v>
      </c>
      <c r="CU28" t="e">
        <f>IF(OR(ISNA($A28),$AC28&lt;100),NA(),IF(CT28=100,0,($BR28*LOG(2)/LOG(CT28/100))))</f>
        <v>#N/A</v>
      </c>
      <c r="CV28" t="e">
        <f>IF(OR(ISNA($A28),$AC28&lt;100),NA(),IF($BR28=0,0,FLOOR((CT28-_xlfn.XLOOKUP(_xlfn.AGGREGATE(5,6,$BR$3:$BR1979),$BR$3:$BR$2000,CT$3:CT$2000,1,1))/_xlfn.XLOOKUP($BR28,$BR$3:$BR$2000,$BR$3:$BR$2000,1,1), 1)))</f>
        <v>#N/A</v>
      </c>
      <c r="CW28" t="e">
        <f t="shared" si="39"/>
        <v>#N/A</v>
      </c>
      <c r="CX28" t="e" cm="1">
        <f t="array" ref="CX28">IFERROR(IF(OR(ISNA($A28),$AC28&lt;100,INDEX(International!R$3:R$2000,_xlfn.XMATCH(100,International!R$3:R$2000,1,1)+$BR28)=""),NA(),INDEX(International!R$3:R$2000,_xlfn.XMATCH(100,International!R$3:R$2000,1,1)+$BR28)), NA())</f>
        <v>#N/A</v>
      </c>
      <c r="CY28" t="e">
        <f t="shared" si="5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 t="shared" si="40"/>
        <v>#N/A</v>
      </c>
      <c r="DB28" t="e" cm="1">
        <f t="array" ref="DB28">IFERROR(IF(OR(ISNA($A28),$AC28&lt;100,INDEX(International!U$3:U$2000,_xlfn.XMATCH(100,International!U$3:U$2000,1,1)+$BR28)=""),NA(),INDEX(International!U$3:U$2000,_xlfn.XMATCH(100,International!U$3:U$2000,1,1)+$BR28)), NA())</f>
        <v>#N/A</v>
      </c>
      <c r="DC28" t="e">
        <f t="shared" si="6"/>
        <v>#N/A</v>
      </c>
      <c r="DD28" t="e">
        <f>IF(OR(ISNA($A28),$AC28&lt;100),NA(),IF($BR28=0,0,FLOOR((DB28-_xlfn.XLOOKUP(_xlfn.AGGREGATE(5,6,$BR$3:$BR1979),$BR$3:$BR$2000,DB$3:DB$2000,1,1))/_xlfn.XLOOKUP($BR28,$BR$3:$BR$2000,$BR$3:$BR$2000,1,1), 1)))</f>
        <v>#N/A</v>
      </c>
      <c r="DE28" t="e">
        <f t="shared" si="41"/>
        <v>#N/A</v>
      </c>
      <c r="DF28" t="e" cm="1">
        <f t="array" ref="DF28">IFERROR(IF(OR(ISNA($A28),$AC28&lt;100,INDEX(International!X$3:X$2000,_xlfn.XMATCH(100,International!X$3:X$2000,1,1)+$BR28)=""),NA(),INDEX(International!X$3:X$2000,_xlfn.XMATCH(100,International!X$3:X$2000,1,1)+$BR28)), NA())</f>
        <v>#N/A</v>
      </c>
      <c r="DG28" t="e">
        <f t="shared" si="7"/>
        <v>#N/A</v>
      </c>
      <c r="DH28" t="e">
        <f>IF(OR(ISNA($A28),$AC28&lt;100),NA(),IF($BR28=0,0,FLOOR((DF28-_xlfn.XLOOKUP(_xlfn.AGGREGATE(5,6,$BR$3:$BR1979),$BR$3:$BR$2000,DF$3:DF$2000,1,1))/_xlfn.XLOOKUP($BR28,$BR$3:$BR$2000,$BR$3:$BR$2000,1,1), 1)))</f>
        <v>#N/A</v>
      </c>
      <c r="DI28" t="e">
        <f t="shared" si="42"/>
        <v>#N/A</v>
      </c>
      <c r="DJ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27+1,DJ27+1,NA())))</f>
        <v>#N/A</v>
      </c>
      <c r="DK28" t="e" cm="1">
        <f t="array" ref="DK28">IFERROR(IF(ISNA($A28),NA(),INDEX(B$3:B$2000,_xlfn.XMATCH(Configuration!$B$12,B$3:B$2000,1,1)+$DJ28)-0), NA())</f>
        <v>#N/A</v>
      </c>
      <c r="DL28" t="e" cm="1">
        <f t="array" ref="DL28">IFERROR(IF(ISNA($A28),NA(),INDEX(E$3:E$2000,_xlfn.XMATCH(Configuration!$B$12,E$3:E$2000,1,1)+$DJ28)-0), NA())</f>
        <v>#N/A</v>
      </c>
      <c r="DM28" t="e" cm="1">
        <f t="array" ref="DM28">IFERROR(IF(ISNA($A28),NA(),INDEX(H$3:H$2000,_xlfn.XMATCH(Configuration!$B$12,H$3:H$2000,1,1)+$DJ28)-0), NA())</f>
        <v>#N/A</v>
      </c>
      <c r="DN28" t="e" cm="1">
        <f t="array" ref="DN28">IFERROR(IF(ISNA($A28),NA(),INDEX(K$3:K$2000,_xlfn.XMATCH(Configuration!$B$12,K$3:K$2000,1,1)+$DJ28)-0), NA())</f>
        <v>#N/A</v>
      </c>
      <c r="DO28" t="e" cm="1">
        <f t="array" ref="DO28">IFERROR(IF(ISNA($A28),NA(),INDEX(N$3:N$2000,_xlfn.XMATCH(Configuration!$B$12,N$3:N$2000,1,1)+$DJ28)-0), NA())</f>
        <v>#N/A</v>
      </c>
      <c r="DP28" t="e" cm="1">
        <f t="array" ref="DP28">IFERROR(IF(ISNA($A28),NA(),INDEX(Q$3:Q$2000,_xlfn.XMATCH(Configuration!$B$12,Q$3:Q$2000,1,1)+$DJ28)-0), NA())</f>
        <v>#N/A</v>
      </c>
      <c r="DQ28" t="e" cm="1">
        <f t="array" ref="DQ28">IFERROR(IF(ISNA($A28),NA(),INDEX(T$3:T$2000,_xlfn.XMATCH(Configuration!$B$12,T$3:T$2000,1,1)+$DJ28)-0), NA())</f>
        <v>#N/A</v>
      </c>
      <c r="DR28" t="e" cm="1">
        <f t="array" ref="DR28">IFERROR(IF(ISNA($A28),NA(),INDEX(W$3:W$2000,_xlfn.XMATCH(Configuration!$B$12,W$3:W$2000,1,1)+$DJ28)-0), NA())</f>
        <v>#N/A</v>
      </c>
    </row>
    <row r="29" spans="1:122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8"/>
        <v>16</v>
      </c>
      <c r="AD29">
        <f t="shared" si="9"/>
        <v>6</v>
      </c>
      <c r="AE29">
        <f t="shared" si="10"/>
        <v>2</v>
      </c>
      <c r="AF29" s="5">
        <f t="shared" si="11"/>
        <v>0</v>
      </c>
      <c r="AG29">
        <f t="shared" si="12"/>
        <v>8</v>
      </c>
      <c r="AH29">
        <f t="shared" si="13"/>
        <v>12</v>
      </c>
      <c r="AI29">
        <f t="shared" si="14"/>
        <v>2</v>
      </c>
      <c r="AJ29">
        <f t="shared" si="15"/>
        <v>0</v>
      </c>
      <c r="AK29">
        <f t="shared" si="16"/>
        <v>10</v>
      </c>
      <c r="AL29" s="2">
        <f t="shared" si="17"/>
        <v>0.25</v>
      </c>
      <c r="AM29" s="2">
        <f t="shared" si="18"/>
        <v>0.75</v>
      </c>
      <c r="AN29" s="2">
        <f t="shared" si="19"/>
        <v>0</v>
      </c>
      <c r="AO29" s="2">
        <f t="shared" si="20"/>
        <v>0.25</v>
      </c>
      <c r="AP29" s="2">
        <f t="shared" si="21"/>
        <v>6.25E-2</v>
      </c>
      <c r="AQ29" s="2">
        <f t="shared" si="22"/>
        <v>0.125</v>
      </c>
      <c r="AR29" s="2">
        <f t="shared" si="23"/>
        <v>0.3125</v>
      </c>
      <c r="AS29" s="2">
        <f t="shared" si="24"/>
        <v>0</v>
      </c>
      <c r="AT29" s="2">
        <f t="shared" si="25"/>
        <v>0</v>
      </c>
      <c r="AU29" s="2">
        <f t="shared" si="26"/>
        <v>0.25</v>
      </c>
      <c r="AV29" s="3">
        <f t="shared" ca="1" si="27"/>
        <v>0</v>
      </c>
      <c r="AW29" s="2">
        <f t="shared" si="28"/>
        <v>0</v>
      </c>
      <c r="AX29" s="2">
        <f t="shared" si="29"/>
        <v>0</v>
      </c>
      <c r="AY29">
        <f t="shared" si="30"/>
        <v>12</v>
      </c>
      <c r="AZ29">
        <f t="shared" si="31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2"/>
        <v>#N/A</v>
      </c>
      <c r="BS29" t="e">
        <f>IFERROR(IF(OR(ISNA($A29),$AC29&lt;100),NA(),IF(FLOOR(2^($BR29+(LOG(100)/LOG(2))),2)-100&gt; _xlfn.AGGREGATE(4,6,$BZ$3:$DF$2000)+2000,NA(),FLOOR(2^($BR29+(LOG(100)/LOG(2))),2))), NA())</f>
        <v>#N/A</v>
      </c>
      <c r="BT29" t="e">
        <f>IFERROR(IF(OR(ISNA($A29),$AC29&lt;100),NA(),IF(FLOOR((2^(($BR29+4*LOG(10)/LOG(2))/2)),2)&gt; _xlfn.AGGREGATE(4,6,$BZ$3:$DF$2000)+2000,NA(),FLOOR((2^(($BR29+4*LOG(10)/LOG(2))/2)),2))), NA())</f>
        <v>#N/A</v>
      </c>
      <c r="BU29" t="e">
        <f>IFERROR(IF(OR(ISNA($A29),$AC29&lt;100),NA(),IF(FLOOR((2^(($BR29+6*LOG(10)/LOG(2))/3)),2)&gt; _xlfn.AGGREGATE(4,6,$BZ$3:$DF$2000)+2000,NA(),FLOOR((2^(($BR29+6*LOG(10)/LOG(2))/3)),2))), NA())</f>
        <v>#N/A</v>
      </c>
      <c r="BV29" t="e">
        <f>IFERROR(IF(OR(ISNA($A29),$AC29&lt;100),NA(),IF(FLOOR((2^(($BR29+8*LOG(10)/LOG(2))/4)),2)&gt; _xlfn.AGGREGATE(4,6,$BZ$3:$DF$2000)+2000,NA(),FLOOR((2^(($BR29+8*LOG(10)/LOG(2))/4)),2))), NA())</f>
        <v>#N/A</v>
      </c>
      <c r="BW29" t="e">
        <f>IFERROR(IF(OR(ISNA($A29),$AC29&lt;100),NA(),IF(FLOOR((2^(($BR29+10*LOG(10)/LOG(2))/5)),2)&gt; _xlfn.AGGREGATE(4,6,$BZ$3:$DF$2000)+2000,NA(),FLOOR((2^(($BR29+10*LOG(10)/LOG(2))/5)),2))),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_xlfn.AGGREGATE(4,6,$BZ$3:$DF$2000)+2000,NA(),FLOOR((2^(($BR29+2*_xlfn.XLOOKUP(_xlfn.AGGREGATE(4,6,$BR$3:$BR1980),$BR$3:$BR$2000,$CA$3:$CA$2000,1,1)*LOG(10)/LOG(2))/_xlfn.XLOOKUP(_xlfn.AGGREGATE(4,6,$BR$3:$BR1980),$BR$3:$BR$2000,$CA$3:$CA$2000,1,1))),2))),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3"/>
        <v>#N/A</v>
      </c>
      <c r="CA29" t="e">
        <f t="shared" si="0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>
        <f t="shared" si="34"/>
        <v>#N/A</v>
      </c>
      <c r="CD29" t="e" cm="1">
        <f t="array" ref="CD29">IFERROR(IF(OR(ISNA($A29),$AC29&lt;100,INDEX(International!C$3:C$2000,_xlfn.XMATCH(100,International!C$3:C$2000,1,1)+$BR29)=""),NA(),INDEX(International!C$3:C$2000,_xlfn.XMATCH(100,International!C$3:C$2000,1,1)+$BR29)), NA())</f>
        <v>#N/A</v>
      </c>
      <c r="CE29" t="e">
        <f t="shared" si="1"/>
        <v>#N/A</v>
      </c>
      <c r="CF29" t="e">
        <f>IF(OR(ISNA($A29),$AC29&lt;100),NA(),IF($BR29=0,0,FLOOR((CD29-_xlfn.XLOOKUP(_xlfn.AGGREGATE(5,6,$BR$3:$BR1980),$BR$3:$BR$2000,CD$3:CD$2000,1,1))/_xlfn.XLOOKUP($BR29,$BR$3:$BR$2000,$BR$3:$BR$2000,1,1), 1)))</f>
        <v>#N/A</v>
      </c>
      <c r="CG29" t="e">
        <f t="shared" si="35"/>
        <v>#N/A</v>
      </c>
      <c r="CH29" t="e" cm="1">
        <f t="array" ref="CH29">IFERROR(IF(OR(ISNA($A29),$AC29&lt;100,INDEX(International!F$3:F$2000,_xlfn.XMATCH(100,International!F$3:F$2000,1,1)+$BR29)=""),NA(),INDEX(International!F$3:F$2000,_xlfn.XMATCH(100,International!F$3:F$2000,1,1)+$BR29)), NA())</f>
        <v>#N/A</v>
      </c>
      <c r="CI29" t="e">
        <f t="shared" si="2"/>
        <v>#N/A</v>
      </c>
      <c r="CJ29" t="e">
        <f>IF(OR(ISNA($A29),$AC29&lt;100),NA(),IF($BR29=0,0,FLOOR((CH29-_xlfn.XLOOKUP(_xlfn.AGGREGATE(5,6,$BR$3:$BR1980),$BR$3:$BR$2000,CH$3:CH$2000,1,1))/_xlfn.XLOOKUP($BR29,$BR$3:$BR$2000,$BR$3:$BR$2000,1,1), 1)))</f>
        <v>#N/A</v>
      </c>
      <c r="CK29" t="e">
        <f t="shared" si="36"/>
        <v>#N/A</v>
      </c>
      <c r="CL29" t="e" cm="1">
        <f t="array" ref="CL29">IFERROR(IF(OR(ISNA($A29),$AC29&lt;100,INDEX(International!I$3:I$2000,_xlfn.XMATCH(100,International!I$3:I$2000,1,1)+$BR29)=""),NA(),INDEX(International!I$3:I$2000,_xlfn.XMATCH(100,International!I$3:I$2000,1,1)+$BR29)), NA())</f>
        <v>#N/A</v>
      </c>
      <c r="CM29" t="e">
        <f t="shared" si="3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>
        <f t="shared" si="37"/>
        <v>#N/A</v>
      </c>
      <c r="CP29" t="e" cm="1">
        <f t="array" ref="CP29">IFERROR(IF(OR(ISNA($A29),$AC29&lt;100,INDEX(International!L$3:L$2000,_xlfn.XMATCH(100,International!L$3:L$2000,1,1)+$BR29)=""),NA(),INDEX(International!L$3:L$2000,_xlfn.XMATCH(100,International!L$3:L$2000,1,1)+$BR29)), NA())</f>
        <v>#N/A</v>
      </c>
      <c r="CQ29" t="e">
        <f t="shared" si="4"/>
        <v>#N/A</v>
      </c>
      <c r="CR29" t="e">
        <f>IF(OR(ISNA($A29),$AC29&lt;100),NA(),IF($BR29=0,0,FLOOR((CP29-_xlfn.XLOOKUP(_xlfn.AGGREGATE(5,6,$BR$3:$BR1980),$BR$3:$BR$2000,CP$3:CP$2000,1,1))/_xlfn.XLOOKUP($BR29,$BR$3:$BR$2000,$BR$3:$BR$2000,1,1), 1)))</f>
        <v>#N/A</v>
      </c>
      <c r="CS29" t="e">
        <f t="shared" si="38"/>
        <v>#N/A</v>
      </c>
      <c r="CT29" t="e" cm="1">
        <f t="array" ref="CT29">IFERROR(IF(OR(ISNA($A29),$AC29&lt;100,INDEX(International!O$3:O$2000,_xlfn.XMATCH(100,International!O$3:O$2000,1,1)+$BR29)=""),NA(),INDEX(International!O$3:O$2000,_xlfn.XMATCH(100,International!O$3:O$2000,1,1)+$BR29)), NA())</f>
        <v>#N/A</v>
      </c>
      <c r="CU29" t="e">
        <f>IF(OR(ISNA($A29),$AC29&lt;100),NA(),IF(CT29=100,0,($BR29*LOG(2)/LOG(CT29/100))))</f>
        <v>#N/A</v>
      </c>
      <c r="CV29" t="e">
        <f>IF(OR(ISNA($A29),$AC29&lt;100),NA(),IF($BR29=0,0,FLOOR((CT29-_xlfn.XLOOKUP(_xlfn.AGGREGATE(5,6,$BR$3:$BR1980),$BR$3:$BR$2000,CT$3:CT$2000,1,1))/_xlfn.XLOOKUP($BR29,$BR$3:$BR$2000,$BR$3:$BR$2000,1,1), 1)))</f>
        <v>#N/A</v>
      </c>
      <c r="CW29" t="e">
        <f t="shared" si="39"/>
        <v>#N/A</v>
      </c>
      <c r="CX29" t="e" cm="1">
        <f t="array" ref="CX29">IFERROR(IF(OR(ISNA($A29),$AC29&lt;100,INDEX(International!R$3:R$2000,_xlfn.XMATCH(100,International!R$3:R$2000,1,1)+$BR29)=""),NA(),INDEX(International!R$3:R$2000,_xlfn.XMATCH(100,International!R$3:R$2000,1,1)+$BR29)), NA())</f>
        <v>#N/A</v>
      </c>
      <c r="CY29" t="e">
        <f t="shared" si="5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 t="shared" si="40"/>
        <v>#N/A</v>
      </c>
      <c r="DB29" t="e" cm="1">
        <f t="array" ref="DB29">IFERROR(IF(OR(ISNA($A29),$AC29&lt;100,INDEX(International!U$3:U$2000,_xlfn.XMATCH(100,International!U$3:U$2000,1,1)+$BR29)=""),NA(),INDEX(International!U$3:U$2000,_xlfn.XMATCH(100,International!U$3:U$2000,1,1)+$BR29)), NA())</f>
        <v>#N/A</v>
      </c>
      <c r="DC29" t="e">
        <f t="shared" si="6"/>
        <v>#N/A</v>
      </c>
      <c r="DD29" t="e">
        <f>IF(OR(ISNA($A29),$AC29&lt;100),NA(),IF($BR29=0,0,FLOOR((DB29-_xlfn.XLOOKUP(_xlfn.AGGREGATE(5,6,$BR$3:$BR1980),$BR$3:$BR$2000,DB$3:DB$2000,1,1))/_xlfn.XLOOKUP($BR29,$BR$3:$BR$2000,$BR$3:$BR$2000,1,1), 1)))</f>
        <v>#N/A</v>
      </c>
      <c r="DE29" t="e">
        <f t="shared" si="41"/>
        <v>#N/A</v>
      </c>
      <c r="DF29" t="e" cm="1">
        <f t="array" ref="DF29">IFERROR(IF(OR(ISNA($A29),$AC29&lt;100,INDEX(International!X$3:X$2000,_xlfn.XMATCH(100,International!X$3:X$2000,1,1)+$BR29)=""),NA(),INDEX(International!X$3:X$2000,_xlfn.XMATCH(100,International!X$3:X$2000,1,1)+$BR29)), NA())</f>
        <v>#N/A</v>
      </c>
      <c r="DG29" t="e">
        <f t="shared" si="7"/>
        <v>#N/A</v>
      </c>
      <c r="DH29" t="e">
        <f>IF(OR(ISNA($A29),$AC29&lt;100),NA(),IF($BR29=0,0,FLOOR((DF29-_xlfn.XLOOKUP(_xlfn.AGGREGATE(5,6,$BR$3:$BR1980),$BR$3:$BR$2000,DF$3:DF$2000,1,1))/_xlfn.XLOOKUP($BR29,$BR$3:$BR$2000,$BR$3:$BR$2000,1,1), 1)))</f>
        <v>#N/A</v>
      </c>
      <c r="DI29" t="e">
        <f t="shared" si="42"/>
        <v>#N/A</v>
      </c>
      <c r="DJ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28+1,DJ28+1,NA())))</f>
        <v>#N/A</v>
      </c>
      <c r="DK29" t="e" cm="1">
        <f t="array" ref="DK29">IFERROR(IF(ISNA($A29),NA(),INDEX(B$3:B$2000,_xlfn.XMATCH(Configuration!$B$12,B$3:B$2000,1,1)+$DJ29)-0), NA())</f>
        <v>#N/A</v>
      </c>
      <c r="DL29" t="e" cm="1">
        <f t="array" ref="DL29">IFERROR(IF(ISNA($A29),NA(),INDEX(E$3:E$2000,_xlfn.XMATCH(Configuration!$B$12,E$3:E$2000,1,1)+$DJ29)-0), NA())</f>
        <v>#N/A</v>
      </c>
      <c r="DM29" t="e" cm="1">
        <f t="array" ref="DM29">IFERROR(IF(ISNA($A29),NA(),INDEX(H$3:H$2000,_xlfn.XMATCH(Configuration!$B$12,H$3:H$2000,1,1)+$DJ29)-0), NA())</f>
        <v>#N/A</v>
      </c>
      <c r="DN29" t="e" cm="1">
        <f t="array" ref="DN29">IFERROR(IF(ISNA($A29),NA(),INDEX(K$3:K$2000,_xlfn.XMATCH(Configuration!$B$12,K$3:K$2000,1,1)+$DJ29)-0), NA())</f>
        <v>#N/A</v>
      </c>
      <c r="DO29" t="e" cm="1">
        <f t="array" ref="DO29">IFERROR(IF(ISNA($A29),NA(),INDEX(N$3:N$2000,_xlfn.XMATCH(Configuration!$B$12,N$3:N$2000,1,1)+$DJ29)-0), NA())</f>
        <v>#N/A</v>
      </c>
      <c r="DP29" t="e" cm="1">
        <f t="array" ref="DP29">IFERROR(IF(ISNA($A29),NA(),INDEX(Q$3:Q$2000,_xlfn.XMATCH(Configuration!$B$12,Q$3:Q$2000,1,1)+$DJ29)-0), NA())</f>
        <v>#N/A</v>
      </c>
      <c r="DQ29" t="e" cm="1">
        <f t="array" ref="DQ29">IFERROR(IF(ISNA($A29),NA(),INDEX(T$3:T$2000,_xlfn.XMATCH(Configuration!$B$12,T$3:T$2000,1,1)+$DJ29)-0), NA())</f>
        <v>#N/A</v>
      </c>
      <c r="DR29" t="e" cm="1">
        <f t="array" ref="DR29">IFERROR(IF(ISNA($A29),NA(),INDEX(W$3:W$2000,_xlfn.XMATCH(Configuration!$B$12,W$3:W$2000,1,1)+$DJ29)-0), NA())</f>
        <v>#N/A</v>
      </c>
    </row>
    <row r="30" spans="1:122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8"/>
        <v>17</v>
      </c>
      <c r="AD30">
        <f t="shared" si="9"/>
        <v>6</v>
      </c>
      <c r="AE30">
        <f t="shared" si="10"/>
        <v>2</v>
      </c>
      <c r="AF30" s="5">
        <f t="shared" si="11"/>
        <v>0</v>
      </c>
      <c r="AG30">
        <f t="shared" si="12"/>
        <v>9</v>
      </c>
      <c r="AH30">
        <f t="shared" si="13"/>
        <v>13</v>
      </c>
      <c r="AI30">
        <f t="shared" si="14"/>
        <v>2</v>
      </c>
      <c r="AJ30">
        <f t="shared" si="15"/>
        <v>0</v>
      </c>
      <c r="AK30">
        <f t="shared" si="16"/>
        <v>11</v>
      </c>
      <c r="AL30" s="2">
        <f t="shared" si="17"/>
        <v>0.25</v>
      </c>
      <c r="AM30" s="2">
        <f t="shared" si="18"/>
        <v>0.75</v>
      </c>
      <c r="AN30" s="2">
        <f t="shared" si="19"/>
        <v>0</v>
      </c>
      <c r="AO30" s="2">
        <f t="shared" si="20"/>
        <v>0.23529411764705882</v>
      </c>
      <c r="AP30" s="2">
        <f t="shared" si="21"/>
        <v>5.8823529411764705E-2</v>
      </c>
      <c r="AQ30" s="2">
        <f t="shared" si="22"/>
        <v>0.17647058823529413</v>
      </c>
      <c r="AR30" s="2">
        <f t="shared" si="23"/>
        <v>0.29411764705882354</v>
      </c>
      <c r="AS30" s="2">
        <f t="shared" si="24"/>
        <v>0</v>
      </c>
      <c r="AT30" s="2">
        <f t="shared" si="25"/>
        <v>0</v>
      </c>
      <c r="AU30" s="2">
        <f t="shared" si="26"/>
        <v>0.23529411764705882</v>
      </c>
      <c r="AV30" s="3">
        <f t="shared" ca="1" si="27"/>
        <v>0.14285714285714285</v>
      </c>
      <c r="AW30" s="2">
        <f t="shared" si="28"/>
        <v>6.25E-2</v>
      </c>
      <c r="AX30" s="2">
        <f t="shared" si="29"/>
        <v>0</v>
      </c>
      <c r="AY30">
        <f t="shared" si="30"/>
        <v>11</v>
      </c>
      <c r="AZ30">
        <f t="shared" si="31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2"/>
        <v>#N/A</v>
      </c>
      <c r="BS30" t="e">
        <f>IFERROR(IF(OR(ISNA($A30),$AC30&lt;100),NA(),IF(FLOOR(2^($BR30+(LOG(100)/LOG(2))),2)-100&gt; _xlfn.AGGREGATE(4,6,$BZ$3:$DF$2000)+2000,NA(),FLOOR(2^($BR30+(LOG(100)/LOG(2))),2))), NA())</f>
        <v>#N/A</v>
      </c>
      <c r="BT30" t="e">
        <f>IFERROR(IF(OR(ISNA($A30),$AC30&lt;100),NA(),IF(FLOOR((2^(($BR30+4*LOG(10)/LOG(2))/2)),2)&gt; _xlfn.AGGREGATE(4,6,$BZ$3:$DF$2000)+2000,NA(),FLOOR((2^(($BR30+4*LOG(10)/LOG(2))/2)),2))), NA())</f>
        <v>#N/A</v>
      </c>
      <c r="BU30" t="e">
        <f>IFERROR(IF(OR(ISNA($A30),$AC30&lt;100),NA(),IF(FLOOR((2^(($BR30+6*LOG(10)/LOG(2))/3)),2)&gt; _xlfn.AGGREGATE(4,6,$BZ$3:$DF$2000)+2000,NA(),FLOOR((2^(($BR30+6*LOG(10)/LOG(2))/3)),2))), NA())</f>
        <v>#N/A</v>
      </c>
      <c r="BV30" t="e">
        <f>IFERROR(IF(OR(ISNA($A30),$AC30&lt;100),NA(),IF(FLOOR((2^(($BR30+8*LOG(10)/LOG(2))/4)),2)&gt; _xlfn.AGGREGATE(4,6,$BZ$3:$DF$2000)+2000,NA(),FLOOR((2^(($BR30+8*LOG(10)/LOG(2))/4)),2))), NA())</f>
        <v>#N/A</v>
      </c>
      <c r="BW30" t="e">
        <f>IFERROR(IF(OR(ISNA($A30),$AC30&lt;100),NA(),IF(FLOOR((2^(($BR30+10*LOG(10)/LOG(2))/5)),2)&gt; _xlfn.AGGREGATE(4,6,$BZ$3:$DF$2000)+2000,NA(),FLOOR((2^(($BR30+10*LOG(10)/LOG(2))/5)),2))),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_xlfn.AGGREGATE(4,6,$BZ$3:$DF$2000)+2000,NA(),FLOOR((2^(($BR30+2*_xlfn.XLOOKUP(_xlfn.AGGREGATE(4,6,$BR$3:$BR1981),$BR$3:$BR$2000,$CA$3:$CA$2000,1,1)*LOG(10)/LOG(2))/_xlfn.XLOOKUP(_xlfn.AGGREGATE(4,6,$BR$3:$BR1981),$BR$3:$BR$2000,$CA$3:$CA$2000,1,1))),2))),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3"/>
        <v>#N/A</v>
      </c>
      <c r="CA30" t="e">
        <f t="shared" si="0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>
        <f t="shared" si="34"/>
        <v>#N/A</v>
      </c>
      <c r="CD30" t="e" cm="1">
        <f t="array" ref="CD30">IFERROR(IF(OR(ISNA($A30),$AC30&lt;100,INDEX(International!C$3:C$2000,_xlfn.XMATCH(100,International!C$3:C$2000,1,1)+$BR30)=""),NA(),INDEX(International!C$3:C$2000,_xlfn.XMATCH(100,International!C$3:C$2000,1,1)+$BR30)), NA())</f>
        <v>#N/A</v>
      </c>
      <c r="CE30" t="e">
        <f t="shared" si="1"/>
        <v>#N/A</v>
      </c>
      <c r="CF30" t="e">
        <f>IF(OR(ISNA($A30),$AC30&lt;100),NA(),IF($BR30=0,0,FLOOR((CD30-_xlfn.XLOOKUP(_xlfn.AGGREGATE(5,6,$BR$3:$BR1981),$BR$3:$BR$2000,CD$3:CD$2000,1,1))/_xlfn.XLOOKUP($BR30,$BR$3:$BR$2000,$BR$3:$BR$2000,1,1), 1)))</f>
        <v>#N/A</v>
      </c>
      <c r="CG30" t="e">
        <f t="shared" si="35"/>
        <v>#N/A</v>
      </c>
      <c r="CH30" t="e" cm="1">
        <f t="array" ref="CH30">IFERROR(IF(OR(ISNA($A30),$AC30&lt;100,INDEX(International!F$3:F$2000,_xlfn.XMATCH(100,International!F$3:F$2000,1,1)+$BR30)=""),NA(),INDEX(International!F$3:F$2000,_xlfn.XMATCH(100,International!F$3:F$2000,1,1)+$BR30)), NA())</f>
        <v>#N/A</v>
      </c>
      <c r="CI30" t="e">
        <f t="shared" si="2"/>
        <v>#N/A</v>
      </c>
      <c r="CJ30" t="e">
        <f>IF(OR(ISNA($A30),$AC30&lt;100),NA(),IF($BR30=0,0,FLOOR((CH30-_xlfn.XLOOKUP(_xlfn.AGGREGATE(5,6,$BR$3:$BR1981),$BR$3:$BR$2000,CH$3:CH$2000,1,1))/_xlfn.XLOOKUP($BR30,$BR$3:$BR$2000,$BR$3:$BR$2000,1,1), 1)))</f>
        <v>#N/A</v>
      </c>
      <c r="CK30" t="e">
        <f t="shared" si="36"/>
        <v>#N/A</v>
      </c>
      <c r="CL30" t="e" cm="1">
        <f t="array" ref="CL30">IFERROR(IF(OR(ISNA($A30),$AC30&lt;100,INDEX(International!I$3:I$2000,_xlfn.XMATCH(100,International!I$3:I$2000,1,1)+$BR30)=""),NA(),INDEX(International!I$3:I$2000,_xlfn.XMATCH(100,International!I$3:I$2000,1,1)+$BR30)), NA())</f>
        <v>#N/A</v>
      </c>
      <c r="CM30" t="e">
        <f t="shared" si="3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>
        <f t="shared" si="37"/>
        <v>#N/A</v>
      </c>
      <c r="CP30" t="e" cm="1">
        <f t="array" ref="CP30">IFERROR(IF(OR(ISNA($A30),$AC30&lt;100,INDEX(International!L$3:L$2000,_xlfn.XMATCH(100,International!L$3:L$2000,1,1)+$BR30)=""),NA(),INDEX(International!L$3:L$2000,_xlfn.XMATCH(100,International!L$3:L$2000,1,1)+$BR30)), NA())</f>
        <v>#N/A</v>
      </c>
      <c r="CQ30" t="e">
        <f t="shared" si="4"/>
        <v>#N/A</v>
      </c>
      <c r="CR30" t="e">
        <f>IF(OR(ISNA($A30),$AC30&lt;100),NA(),IF($BR30=0,0,FLOOR((CP30-_xlfn.XLOOKUP(_xlfn.AGGREGATE(5,6,$BR$3:$BR1981),$BR$3:$BR$2000,CP$3:CP$2000,1,1))/_xlfn.XLOOKUP($BR30,$BR$3:$BR$2000,$BR$3:$BR$2000,1,1), 1)))</f>
        <v>#N/A</v>
      </c>
      <c r="CS30" t="e">
        <f t="shared" si="38"/>
        <v>#N/A</v>
      </c>
      <c r="CT30" t="e" cm="1">
        <f t="array" ref="CT30">IFERROR(IF(OR(ISNA($A30),$AC30&lt;100,INDEX(International!O$3:O$2000,_xlfn.XMATCH(100,International!O$3:O$2000,1,1)+$BR30)=""),NA(),INDEX(International!O$3:O$2000,_xlfn.XMATCH(100,International!O$3:O$2000,1,1)+$BR30)), NA())</f>
        <v>#N/A</v>
      </c>
      <c r="CU30" t="e">
        <f>IF(OR(ISNA($A30),$AC30&lt;100),NA(),IF(CT30=100,0,($BR30*LOG(2)/LOG(CT30/100))))</f>
        <v>#N/A</v>
      </c>
      <c r="CV30" t="e">
        <f>IF(OR(ISNA($A30),$AC30&lt;100),NA(),IF($BR30=0,0,FLOOR((CT30-_xlfn.XLOOKUP(_xlfn.AGGREGATE(5,6,$BR$3:$BR1981),$BR$3:$BR$2000,CT$3:CT$2000,1,1))/_xlfn.XLOOKUP($BR30,$BR$3:$BR$2000,$BR$3:$BR$2000,1,1), 1)))</f>
        <v>#N/A</v>
      </c>
      <c r="CW30" t="e">
        <f t="shared" si="39"/>
        <v>#N/A</v>
      </c>
      <c r="CX30" t="e" cm="1">
        <f t="array" ref="CX30">IFERROR(IF(OR(ISNA($A30),$AC30&lt;100,INDEX(International!R$3:R$2000,_xlfn.XMATCH(100,International!R$3:R$2000,1,1)+$BR30)=""),NA(),INDEX(International!R$3:R$2000,_xlfn.XMATCH(100,International!R$3:R$2000,1,1)+$BR30)), NA())</f>
        <v>#N/A</v>
      </c>
      <c r="CY30" t="e">
        <f t="shared" si="5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 t="shared" si="40"/>
        <v>#N/A</v>
      </c>
      <c r="DB30" t="e" cm="1">
        <f t="array" ref="DB30">IFERROR(IF(OR(ISNA($A30),$AC30&lt;100,INDEX(International!U$3:U$2000,_xlfn.XMATCH(100,International!U$3:U$2000,1,1)+$BR30)=""),NA(),INDEX(International!U$3:U$2000,_xlfn.XMATCH(100,International!U$3:U$2000,1,1)+$BR30)), NA())</f>
        <v>#N/A</v>
      </c>
      <c r="DC30" t="e">
        <f t="shared" si="6"/>
        <v>#N/A</v>
      </c>
      <c r="DD30" t="e">
        <f>IF(OR(ISNA($A30),$AC30&lt;100),NA(),IF($BR30=0,0,FLOOR((DB30-_xlfn.XLOOKUP(_xlfn.AGGREGATE(5,6,$BR$3:$BR1981),$BR$3:$BR$2000,DB$3:DB$2000,1,1))/_xlfn.XLOOKUP($BR30,$BR$3:$BR$2000,$BR$3:$BR$2000,1,1), 1)))</f>
        <v>#N/A</v>
      </c>
      <c r="DE30" t="e">
        <f t="shared" si="41"/>
        <v>#N/A</v>
      </c>
      <c r="DF30" t="e" cm="1">
        <f t="array" ref="DF30">IFERROR(IF(OR(ISNA($A30),$AC30&lt;100,INDEX(International!X$3:X$2000,_xlfn.XMATCH(100,International!X$3:X$2000,1,1)+$BR30)=""),NA(),INDEX(International!X$3:X$2000,_xlfn.XMATCH(100,International!X$3:X$2000,1,1)+$BR30)), NA())</f>
        <v>#N/A</v>
      </c>
      <c r="DG30" t="e">
        <f t="shared" si="7"/>
        <v>#N/A</v>
      </c>
      <c r="DH30" t="e">
        <f>IF(OR(ISNA($A30),$AC30&lt;100),NA(),IF($BR30=0,0,FLOOR((DF30-_xlfn.XLOOKUP(_xlfn.AGGREGATE(5,6,$BR$3:$BR1981),$BR$3:$BR$2000,DF$3:DF$2000,1,1))/_xlfn.XLOOKUP($BR30,$BR$3:$BR$2000,$BR$3:$BR$2000,1,1), 1)))</f>
        <v>#N/A</v>
      </c>
      <c r="DI30" t="e">
        <f t="shared" si="42"/>
        <v>#N/A</v>
      </c>
      <c r="DJ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29+1,DJ29+1,NA())))</f>
        <v>#N/A</v>
      </c>
      <c r="DK30" t="e" cm="1">
        <f t="array" ref="DK30">IFERROR(IF(ISNA($A30),NA(),INDEX(B$3:B$2000,_xlfn.XMATCH(Configuration!$B$12,B$3:B$2000,1,1)+$DJ30)-0), NA())</f>
        <v>#N/A</v>
      </c>
      <c r="DL30" t="e" cm="1">
        <f t="array" ref="DL30">IFERROR(IF(ISNA($A30),NA(),INDEX(E$3:E$2000,_xlfn.XMATCH(Configuration!$B$12,E$3:E$2000,1,1)+$DJ30)-0), NA())</f>
        <v>#N/A</v>
      </c>
      <c r="DM30" t="e" cm="1">
        <f t="array" ref="DM30">IFERROR(IF(ISNA($A30),NA(),INDEX(H$3:H$2000,_xlfn.XMATCH(Configuration!$B$12,H$3:H$2000,1,1)+$DJ30)-0), NA())</f>
        <v>#N/A</v>
      </c>
      <c r="DN30" t="e" cm="1">
        <f t="array" ref="DN30">IFERROR(IF(ISNA($A30),NA(),INDEX(K$3:K$2000,_xlfn.XMATCH(Configuration!$B$12,K$3:K$2000,1,1)+$DJ30)-0), NA())</f>
        <v>#N/A</v>
      </c>
      <c r="DO30" t="e" cm="1">
        <f t="array" ref="DO30">IFERROR(IF(ISNA($A30),NA(),INDEX(N$3:N$2000,_xlfn.XMATCH(Configuration!$B$12,N$3:N$2000,1,1)+$DJ30)-0), NA())</f>
        <v>#N/A</v>
      </c>
      <c r="DP30" t="e" cm="1">
        <f t="array" ref="DP30">IFERROR(IF(ISNA($A30),NA(),INDEX(Q$3:Q$2000,_xlfn.XMATCH(Configuration!$B$12,Q$3:Q$2000,1,1)+$DJ30)-0), NA())</f>
        <v>#N/A</v>
      </c>
      <c r="DQ30" t="e" cm="1">
        <f t="array" ref="DQ30">IFERROR(IF(ISNA($A30),NA(),INDEX(T$3:T$2000,_xlfn.XMATCH(Configuration!$B$12,T$3:T$2000,1,1)+$DJ30)-0), NA())</f>
        <v>#N/A</v>
      </c>
      <c r="DR30" t="e" cm="1">
        <f t="array" ref="DR30">IFERROR(IF(ISNA($A30),NA(),INDEX(W$3:W$2000,_xlfn.XMATCH(Configuration!$B$12,W$3:W$2000,1,1)+$DJ30)-0), NA())</f>
        <v>#N/A</v>
      </c>
    </row>
    <row r="31" spans="1:122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8"/>
        <v>18</v>
      </c>
      <c r="AD31">
        <f t="shared" si="9"/>
        <v>6</v>
      </c>
      <c r="AE31">
        <f t="shared" si="10"/>
        <v>2</v>
      </c>
      <c r="AF31" s="5">
        <f t="shared" si="11"/>
        <v>1</v>
      </c>
      <c r="AG31">
        <f t="shared" si="12"/>
        <v>10</v>
      </c>
      <c r="AH31">
        <f t="shared" si="13"/>
        <v>14</v>
      </c>
      <c r="AI31">
        <f t="shared" si="14"/>
        <v>2</v>
      </c>
      <c r="AJ31">
        <f t="shared" si="15"/>
        <v>0</v>
      </c>
      <c r="AK31">
        <f t="shared" si="16"/>
        <v>12</v>
      </c>
      <c r="AL31" s="2">
        <f t="shared" si="17"/>
        <v>0.25</v>
      </c>
      <c r="AM31" s="2">
        <f t="shared" si="18"/>
        <v>0.75</v>
      </c>
      <c r="AN31" s="2">
        <f t="shared" si="19"/>
        <v>0</v>
      </c>
      <c r="AO31" s="2">
        <f t="shared" si="20"/>
        <v>0.22222222222222221</v>
      </c>
      <c r="AP31" s="2">
        <f t="shared" si="21"/>
        <v>5.5555555555555552E-2</v>
      </c>
      <c r="AQ31" s="2">
        <f t="shared" si="22"/>
        <v>0.16666666666666666</v>
      </c>
      <c r="AR31" s="2">
        <f t="shared" si="23"/>
        <v>0.27777777777777779</v>
      </c>
      <c r="AS31" s="2">
        <f t="shared" si="24"/>
        <v>0</v>
      </c>
      <c r="AT31" s="2">
        <f t="shared" si="25"/>
        <v>5.5555555555555552E-2</v>
      </c>
      <c r="AU31" s="2">
        <f t="shared" si="26"/>
        <v>0.22222222222222221</v>
      </c>
      <c r="AV31" s="3">
        <f t="shared" ca="1" si="27"/>
        <v>0.2857142857142857</v>
      </c>
      <c r="AW31" s="2">
        <f t="shared" si="28"/>
        <v>5.8823529411764705E-2</v>
      </c>
      <c r="AX31" s="2">
        <f t="shared" si="29"/>
        <v>0</v>
      </c>
      <c r="AY31">
        <f t="shared" si="30"/>
        <v>11</v>
      </c>
      <c r="AZ31">
        <f t="shared" si="31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2"/>
        <v>#N/A</v>
      </c>
      <c r="BS31" t="e">
        <f>IFERROR(IF(OR(ISNA($A31),$AC31&lt;100),NA(),IF(FLOOR(2^($BR31+(LOG(100)/LOG(2))),2)-100&gt; _xlfn.AGGREGATE(4,6,$BZ$3:$DF$2000)+2000,NA(),FLOOR(2^($BR31+(LOG(100)/LOG(2))),2))), NA())</f>
        <v>#N/A</v>
      </c>
      <c r="BT31" t="e">
        <f>IFERROR(IF(OR(ISNA($A31),$AC31&lt;100),NA(),IF(FLOOR((2^(($BR31+4*LOG(10)/LOG(2))/2)),2)&gt; _xlfn.AGGREGATE(4,6,$BZ$3:$DF$2000)+2000,NA(),FLOOR((2^(($BR31+4*LOG(10)/LOG(2))/2)),2))), NA())</f>
        <v>#N/A</v>
      </c>
      <c r="BU31" t="e">
        <f>IFERROR(IF(OR(ISNA($A31),$AC31&lt;100),NA(),IF(FLOOR((2^(($BR31+6*LOG(10)/LOG(2))/3)),2)&gt; _xlfn.AGGREGATE(4,6,$BZ$3:$DF$2000)+2000,NA(),FLOOR((2^(($BR31+6*LOG(10)/LOG(2))/3)),2))), NA())</f>
        <v>#N/A</v>
      </c>
      <c r="BV31" t="e">
        <f>IFERROR(IF(OR(ISNA($A31),$AC31&lt;100),NA(),IF(FLOOR((2^(($BR31+8*LOG(10)/LOG(2))/4)),2)&gt; _xlfn.AGGREGATE(4,6,$BZ$3:$DF$2000)+2000,NA(),FLOOR((2^(($BR31+8*LOG(10)/LOG(2))/4)),2))), NA())</f>
        <v>#N/A</v>
      </c>
      <c r="BW31" t="e">
        <f>IFERROR(IF(OR(ISNA($A31),$AC31&lt;100),NA(),IF(FLOOR((2^(($BR31+10*LOG(10)/LOG(2))/5)),2)&gt; _xlfn.AGGREGATE(4,6,$BZ$3:$DF$2000)+2000,NA(),FLOOR((2^(($BR31+10*LOG(10)/LOG(2))/5)),2))),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_xlfn.AGGREGATE(4,6,$BZ$3:$DF$2000)+2000,NA(),FLOOR((2^(($BR31+2*_xlfn.XLOOKUP(_xlfn.AGGREGATE(4,6,$BR$3:$BR1982),$BR$3:$BR$2000,$CA$3:$CA$2000,1,1)*LOG(10)/LOG(2))/_xlfn.XLOOKUP(_xlfn.AGGREGATE(4,6,$BR$3:$BR1982),$BR$3:$BR$2000,$CA$3:$CA$2000,1,1))),2))),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3"/>
        <v>#N/A</v>
      </c>
      <c r="CA31" t="e">
        <f t="shared" si="0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>
        <f t="shared" si="34"/>
        <v>#N/A</v>
      </c>
      <c r="CD31" t="e" cm="1">
        <f t="array" ref="CD31">IFERROR(IF(OR(ISNA($A31),$AC31&lt;100,INDEX(International!C$3:C$2000,_xlfn.XMATCH(100,International!C$3:C$2000,1,1)+$BR31)=""),NA(),INDEX(International!C$3:C$2000,_xlfn.XMATCH(100,International!C$3:C$2000,1,1)+$BR31)), NA())</f>
        <v>#N/A</v>
      </c>
      <c r="CE31" t="e">
        <f t="shared" si="1"/>
        <v>#N/A</v>
      </c>
      <c r="CF31" t="e">
        <f>IF(OR(ISNA($A31),$AC31&lt;100),NA(),IF($BR31=0,0,FLOOR((CD31-_xlfn.XLOOKUP(_xlfn.AGGREGATE(5,6,$BR$3:$BR1982),$BR$3:$BR$2000,CD$3:CD$2000,1,1))/_xlfn.XLOOKUP($BR31,$BR$3:$BR$2000,$BR$3:$BR$2000,1,1), 1)))</f>
        <v>#N/A</v>
      </c>
      <c r="CG31" t="e">
        <f t="shared" si="35"/>
        <v>#N/A</v>
      </c>
      <c r="CH31" t="e" cm="1">
        <f t="array" ref="CH31">IFERROR(IF(OR(ISNA($A31),$AC31&lt;100,INDEX(International!F$3:F$2000,_xlfn.XMATCH(100,International!F$3:F$2000,1,1)+$BR31)=""),NA(),INDEX(International!F$3:F$2000,_xlfn.XMATCH(100,International!F$3:F$2000,1,1)+$BR31)), NA())</f>
        <v>#N/A</v>
      </c>
      <c r="CI31" t="e">
        <f t="shared" si="2"/>
        <v>#N/A</v>
      </c>
      <c r="CJ31" t="e">
        <f>IF(OR(ISNA($A31),$AC31&lt;100),NA(),IF($BR31=0,0,FLOOR((CH31-_xlfn.XLOOKUP(_xlfn.AGGREGATE(5,6,$BR$3:$BR1982),$BR$3:$BR$2000,CH$3:CH$2000,1,1))/_xlfn.XLOOKUP($BR31,$BR$3:$BR$2000,$BR$3:$BR$2000,1,1), 1)))</f>
        <v>#N/A</v>
      </c>
      <c r="CK31" t="e">
        <f t="shared" si="36"/>
        <v>#N/A</v>
      </c>
      <c r="CL31" t="e" cm="1">
        <f t="array" ref="CL31">IFERROR(IF(OR(ISNA($A31),$AC31&lt;100,INDEX(International!I$3:I$2000,_xlfn.XMATCH(100,International!I$3:I$2000,1,1)+$BR31)=""),NA(),INDEX(International!I$3:I$2000,_xlfn.XMATCH(100,International!I$3:I$2000,1,1)+$BR31)), NA())</f>
        <v>#N/A</v>
      </c>
      <c r="CM31" t="e">
        <f t="shared" si="3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>
        <f t="shared" si="37"/>
        <v>#N/A</v>
      </c>
      <c r="CP31" t="e" cm="1">
        <f t="array" ref="CP31">IFERROR(IF(OR(ISNA($A31),$AC31&lt;100,INDEX(International!L$3:L$2000,_xlfn.XMATCH(100,International!L$3:L$2000,1,1)+$BR31)=""),NA(),INDEX(International!L$3:L$2000,_xlfn.XMATCH(100,International!L$3:L$2000,1,1)+$BR31)), NA())</f>
        <v>#N/A</v>
      </c>
      <c r="CQ31" t="e">
        <f t="shared" si="4"/>
        <v>#N/A</v>
      </c>
      <c r="CR31" t="e">
        <f>IF(OR(ISNA($A31),$AC31&lt;100),NA(),IF($BR31=0,0,FLOOR((CP31-_xlfn.XLOOKUP(_xlfn.AGGREGATE(5,6,$BR$3:$BR1982),$BR$3:$BR$2000,CP$3:CP$2000,1,1))/_xlfn.XLOOKUP($BR31,$BR$3:$BR$2000,$BR$3:$BR$2000,1,1), 1)))</f>
        <v>#N/A</v>
      </c>
      <c r="CS31" t="e">
        <f t="shared" si="38"/>
        <v>#N/A</v>
      </c>
      <c r="CT31" t="e" cm="1">
        <f t="array" ref="CT31">IFERROR(IF(OR(ISNA($A31),$AC31&lt;100,INDEX(International!O$3:O$2000,_xlfn.XMATCH(100,International!O$3:O$2000,1,1)+$BR31)=""),NA(),INDEX(International!O$3:O$2000,_xlfn.XMATCH(100,International!O$3:O$2000,1,1)+$BR31)), NA())</f>
        <v>#N/A</v>
      </c>
      <c r="CU31" t="e">
        <f>IF(OR(ISNA($A31),$AC31&lt;100),NA(),IF(CT31=100,0,($BR31*LOG(2)/LOG(CT31/100))))</f>
        <v>#N/A</v>
      </c>
      <c r="CV31" t="e">
        <f>IF(OR(ISNA($A31),$AC31&lt;100),NA(),IF($BR31=0,0,FLOOR((CT31-_xlfn.XLOOKUP(_xlfn.AGGREGATE(5,6,$BR$3:$BR1982),$BR$3:$BR$2000,CT$3:CT$2000,1,1))/_xlfn.XLOOKUP($BR31,$BR$3:$BR$2000,$BR$3:$BR$2000,1,1), 1)))</f>
        <v>#N/A</v>
      </c>
      <c r="CW31" t="e">
        <f t="shared" si="39"/>
        <v>#N/A</v>
      </c>
      <c r="CX31" t="e" cm="1">
        <f t="array" ref="CX31">IFERROR(IF(OR(ISNA($A31),$AC31&lt;100,INDEX(International!R$3:R$2000,_xlfn.XMATCH(100,International!R$3:R$2000,1,1)+$BR31)=""),NA(),INDEX(International!R$3:R$2000,_xlfn.XMATCH(100,International!R$3:R$2000,1,1)+$BR31)), NA())</f>
        <v>#N/A</v>
      </c>
      <c r="CY31" t="e">
        <f t="shared" si="5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 t="shared" si="40"/>
        <v>#N/A</v>
      </c>
      <c r="DB31" t="e" cm="1">
        <f t="array" ref="DB31">IFERROR(IF(OR(ISNA($A31),$AC31&lt;100,INDEX(International!U$3:U$2000,_xlfn.XMATCH(100,International!U$3:U$2000,1,1)+$BR31)=""),NA(),INDEX(International!U$3:U$2000,_xlfn.XMATCH(100,International!U$3:U$2000,1,1)+$BR31)), NA())</f>
        <v>#N/A</v>
      </c>
      <c r="DC31" t="e">
        <f t="shared" si="6"/>
        <v>#N/A</v>
      </c>
      <c r="DD31" t="e">
        <f>IF(OR(ISNA($A31),$AC31&lt;100),NA(),IF($BR31=0,0,FLOOR((DB31-_xlfn.XLOOKUP(_xlfn.AGGREGATE(5,6,$BR$3:$BR1982),$BR$3:$BR$2000,DB$3:DB$2000,1,1))/_xlfn.XLOOKUP($BR31,$BR$3:$BR$2000,$BR$3:$BR$2000,1,1), 1)))</f>
        <v>#N/A</v>
      </c>
      <c r="DE31" t="e">
        <f t="shared" si="41"/>
        <v>#N/A</v>
      </c>
      <c r="DF31" t="e" cm="1">
        <f t="array" ref="DF31">IFERROR(IF(OR(ISNA($A31),$AC31&lt;100,INDEX(International!X$3:X$2000,_xlfn.XMATCH(100,International!X$3:X$2000,1,1)+$BR31)=""),NA(),INDEX(International!X$3:X$2000,_xlfn.XMATCH(100,International!X$3:X$2000,1,1)+$BR31)), NA())</f>
        <v>#N/A</v>
      </c>
      <c r="DG31" t="e">
        <f t="shared" si="7"/>
        <v>#N/A</v>
      </c>
      <c r="DH31" t="e">
        <f>IF(OR(ISNA($A31),$AC31&lt;100),NA(),IF($BR31=0,0,FLOOR((DF31-_xlfn.XLOOKUP(_xlfn.AGGREGATE(5,6,$BR$3:$BR1982),$BR$3:$BR$2000,DF$3:DF$2000,1,1))/_xlfn.XLOOKUP($BR31,$BR$3:$BR$2000,$BR$3:$BR$2000,1,1), 1)))</f>
        <v>#N/A</v>
      </c>
      <c r="DI31" t="e">
        <f t="shared" si="42"/>
        <v>#N/A</v>
      </c>
      <c r="DJ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30+1,DJ30+1,NA())))</f>
        <v>#N/A</v>
      </c>
      <c r="DK31" t="e" cm="1">
        <f t="array" ref="DK31">IFERROR(IF(ISNA($A31),NA(),INDEX(B$3:B$2000,_xlfn.XMATCH(Configuration!$B$12,B$3:B$2000,1,1)+$DJ31)-0), NA())</f>
        <v>#N/A</v>
      </c>
      <c r="DL31" t="e" cm="1">
        <f t="array" ref="DL31">IFERROR(IF(ISNA($A31),NA(),INDEX(E$3:E$2000,_xlfn.XMATCH(Configuration!$B$12,E$3:E$2000,1,1)+$DJ31)-0), NA())</f>
        <v>#N/A</v>
      </c>
      <c r="DM31" t="e" cm="1">
        <f t="array" ref="DM31">IFERROR(IF(ISNA($A31),NA(),INDEX(H$3:H$2000,_xlfn.XMATCH(Configuration!$B$12,H$3:H$2000,1,1)+$DJ31)-0), NA())</f>
        <v>#N/A</v>
      </c>
      <c r="DN31" t="e" cm="1">
        <f t="array" ref="DN31">IFERROR(IF(ISNA($A31),NA(),INDEX(K$3:K$2000,_xlfn.XMATCH(Configuration!$B$12,K$3:K$2000,1,1)+$DJ31)-0), NA())</f>
        <v>#N/A</v>
      </c>
      <c r="DO31" t="e" cm="1">
        <f t="array" ref="DO31">IFERROR(IF(ISNA($A31),NA(),INDEX(N$3:N$2000,_xlfn.XMATCH(Configuration!$B$12,N$3:N$2000,1,1)+$DJ31)-0), NA())</f>
        <v>#N/A</v>
      </c>
      <c r="DP31" t="e" cm="1">
        <f t="array" ref="DP31">IFERROR(IF(ISNA($A31),NA(),INDEX(Q$3:Q$2000,_xlfn.XMATCH(Configuration!$B$12,Q$3:Q$2000,1,1)+$DJ31)-0), NA())</f>
        <v>#N/A</v>
      </c>
      <c r="DQ31" t="e" cm="1">
        <f t="array" ref="DQ31">IFERROR(IF(ISNA($A31),NA(),INDEX(T$3:T$2000,_xlfn.XMATCH(Configuration!$B$12,T$3:T$2000,1,1)+$DJ31)-0), NA())</f>
        <v>#N/A</v>
      </c>
      <c r="DR31" t="e" cm="1">
        <f t="array" ref="DR31">IFERROR(IF(ISNA($A31),NA(),INDEX(W$3:W$2000,_xlfn.XMATCH(Configuration!$B$12,W$3:W$2000,1,1)+$DJ31)-0), NA())</f>
        <v>#N/A</v>
      </c>
    </row>
    <row r="32" spans="1:122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8"/>
        <v>24</v>
      </c>
      <c r="AD32">
        <f t="shared" si="9"/>
        <v>6</v>
      </c>
      <c r="AE32">
        <f t="shared" si="10"/>
        <v>2</v>
      </c>
      <c r="AF32" s="5">
        <f t="shared" si="11"/>
        <v>6</v>
      </c>
      <c r="AG32">
        <f t="shared" si="12"/>
        <v>16</v>
      </c>
      <c r="AH32">
        <f t="shared" si="13"/>
        <v>20</v>
      </c>
      <c r="AI32">
        <f t="shared" si="14"/>
        <v>2</v>
      </c>
      <c r="AJ32">
        <f t="shared" si="15"/>
        <v>0</v>
      </c>
      <c r="AK32">
        <f t="shared" si="16"/>
        <v>18</v>
      </c>
      <c r="AL32" s="2">
        <f t="shared" si="17"/>
        <v>0.25</v>
      </c>
      <c r="AM32" s="2">
        <f t="shared" si="18"/>
        <v>0.75</v>
      </c>
      <c r="AN32" s="2">
        <f t="shared" si="19"/>
        <v>0</v>
      </c>
      <c r="AO32" s="2">
        <f t="shared" si="20"/>
        <v>0.16666666666666666</v>
      </c>
      <c r="AP32" s="2">
        <f t="shared" si="21"/>
        <v>4.1666666666666664E-2</v>
      </c>
      <c r="AQ32" s="2">
        <f t="shared" si="22"/>
        <v>0.125</v>
      </c>
      <c r="AR32" s="2">
        <f t="shared" si="23"/>
        <v>0.33333333333333331</v>
      </c>
      <c r="AS32" s="2">
        <f t="shared" si="24"/>
        <v>0</v>
      </c>
      <c r="AT32" s="2">
        <f t="shared" si="25"/>
        <v>4.1666666666666664E-2</v>
      </c>
      <c r="AU32" s="2">
        <f t="shared" si="26"/>
        <v>0.29166666666666669</v>
      </c>
      <c r="AV32" s="3">
        <f t="shared" ca="1" si="27"/>
        <v>1.1428571428571428</v>
      </c>
      <c r="AW32" s="2">
        <f t="shared" si="28"/>
        <v>0.33333333333333331</v>
      </c>
      <c r="AX32" s="2">
        <f t="shared" si="29"/>
        <v>5</v>
      </c>
      <c r="AY32">
        <f t="shared" si="30"/>
        <v>11</v>
      </c>
      <c r="AZ32">
        <f t="shared" si="31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2"/>
        <v>#N/A</v>
      </c>
      <c r="BS32" t="e">
        <f>IFERROR(IF(OR(ISNA($A32),$AC32&lt;100),NA(),IF(FLOOR(2^($BR32+(LOG(100)/LOG(2))),2)-100&gt; _xlfn.AGGREGATE(4,6,$BZ$3:$DF$2000)+2000,NA(),FLOOR(2^($BR32+(LOG(100)/LOG(2))),2))), NA())</f>
        <v>#N/A</v>
      </c>
      <c r="BT32" t="e">
        <f>IFERROR(IF(OR(ISNA($A32),$AC32&lt;100),NA(),IF(FLOOR((2^(($BR32+4*LOG(10)/LOG(2))/2)),2)&gt; _xlfn.AGGREGATE(4,6,$BZ$3:$DF$2000)+2000,NA(),FLOOR((2^(($BR32+4*LOG(10)/LOG(2))/2)),2))), NA())</f>
        <v>#N/A</v>
      </c>
      <c r="BU32" t="e">
        <f>IFERROR(IF(OR(ISNA($A32),$AC32&lt;100),NA(),IF(FLOOR((2^(($BR32+6*LOG(10)/LOG(2))/3)),2)&gt; _xlfn.AGGREGATE(4,6,$BZ$3:$DF$2000)+2000,NA(),FLOOR((2^(($BR32+6*LOG(10)/LOG(2))/3)),2))), NA())</f>
        <v>#N/A</v>
      </c>
      <c r="BV32" t="e">
        <f>IFERROR(IF(OR(ISNA($A32),$AC32&lt;100),NA(),IF(FLOOR((2^(($BR32+8*LOG(10)/LOG(2))/4)),2)&gt; _xlfn.AGGREGATE(4,6,$BZ$3:$DF$2000)+2000,NA(),FLOOR((2^(($BR32+8*LOG(10)/LOG(2))/4)),2))), NA())</f>
        <v>#N/A</v>
      </c>
      <c r="BW32" t="e">
        <f>IFERROR(IF(OR(ISNA($A32),$AC32&lt;100),NA(),IF(FLOOR((2^(($BR32+10*LOG(10)/LOG(2))/5)),2)&gt; _xlfn.AGGREGATE(4,6,$BZ$3:$DF$2000)+2000,NA(),FLOOR((2^(($BR32+10*LOG(10)/LOG(2))/5)),2))),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_xlfn.AGGREGATE(4,6,$BZ$3:$DF$2000)+2000,NA(),FLOOR((2^(($BR32+2*_xlfn.XLOOKUP(_xlfn.AGGREGATE(4,6,$BR$3:$BR1983),$BR$3:$BR$2000,$CA$3:$CA$2000,1,1)*LOG(10)/LOG(2))/_xlfn.XLOOKUP(_xlfn.AGGREGATE(4,6,$BR$3:$BR1983),$BR$3:$BR$2000,$CA$3:$CA$2000,1,1))),2))),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3"/>
        <v>#N/A</v>
      </c>
      <c r="CA32" t="e">
        <f t="shared" si="0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>
        <f t="shared" si="34"/>
        <v>#N/A</v>
      </c>
      <c r="CD32" t="e" cm="1">
        <f t="array" ref="CD32">IFERROR(IF(OR(ISNA($A32),$AC32&lt;100,INDEX(International!C$3:C$2000,_xlfn.XMATCH(100,International!C$3:C$2000,1,1)+$BR32)=""),NA(),INDEX(International!C$3:C$2000,_xlfn.XMATCH(100,International!C$3:C$2000,1,1)+$BR32)), NA())</f>
        <v>#N/A</v>
      </c>
      <c r="CE32" t="e">
        <f t="shared" si="1"/>
        <v>#N/A</v>
      </c>
      <c r="CF32" t="e">
        <f>IF(OR(ISNA($A32),$AC32&lt;100),NA(),IF($BR32=0,0,FLOOR((CD32-_xlfn.XLOOKUP(_xlfn.AGGREGATE(5,6,$BR$3:$BR1983),$BR$3:$BR$2000,CD$3:CD$2000,1,1))/_xlfn.XLOOKUP($BR32,$BR$3:$BR$2000,$BR$3:$BR$2000,1,1), 1)))</f>
        <v>#N/A</v>
      </c>
      <c r="CG32" t="e">
        <f t="shared" si="35"/>
        <v>#N/A</v>
      </c>
      <c r="CH32" t="e" cm="1">
        <f t="array" ref="CH32">IFERROR(IF(OR(ISNA($A32),$AC32&lt;100,INDEX(International!F$3:F$2000,_xlfn.XMATCH(100,International!F$3:F$2000,1,1)+$BR32)=""),NA(),INDEX(International!F$3:F$2000,_xlfn.XMATCH(100,International!F$3:F$2000,1,1)+$BR32)), NA())</f>
        <v>#N/A</v>
      </c>
      <c r="CI32" t="e">
        <f t="shared" si="2"/>
        <v>#N/A</v>
      </c>
      <c r="CJ32" t="e">
        <f>IF(OR(ISNA($A32),$AC32&lt;100),NA(),IF($BR32=0,0,FLOOR((CH32-_xlfn.XLOOKUP(_xlfn.AGGREGATE(5,6,$BR$3:$BR1983),$BR$3:$BR$2000,CH$3:CH$2000,1,1))/_xlfn.XLOOKUP($BR32,$BR$3:$BR$2000,$BR$3:$BR$2000,1,1), 1)))</f>
        <v>#N/A</v>
      </c>
      <c r="CK32" t="e">
        <f t="shared" si="36"/>
        <v>#N/A</v>
      </c>
      <c r="CL32" t="e" cm="1">
        <f t="array" ref="CL32">IFERROR(IF(OR(ISNA($A32),$AC32&lt;100,INDEX(International!I$3:I$2000,_xlfn.XMATCH(100,International!I$3:I$2000,1,1)+$BR32)=""),NA(),INDEX(International!I$3:I$2000,_xlfn.XMATCH(100,International!I$3:I$2000,1,1)+$BR32)), NA())</f>
        <v>#N/A</v>
      </c>
      <c r="CM32" t="e">
        <f t="shared" si="3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>
        <f t="shared" si="37"/>
        <v>#N/A</v>
      </c>
      <c r="CP32" t="e" cm="1">
        <f t="array" ref="CP32">IFERROR(IF(OR(ISNA($A32),$AC32&lt;100,INDEX(International!L$3:L$2000,_xlfn.XMATCH(100,International!L$3:L$2000,1,1)+$BR32)=""),NA(),INDEX(International!L$3:L$2000,_xlfn.XMATCH(100,International!L$3:L$2000,1,1)+$BR32)), NA())</f>
        <v>#N/A</v>
      </c>
      <c r="CQ32" t="e">
        <f t="shared" si="4"/>
        <v>#N/A</v>
      </c>
      <c r="CR32" t="e">
        <f>IF(OR(ISNA($A32),$AC32&lt;100),NA(),IF($BR32=0,0,FLOOR((CP32-_xlfn.XLOOKUP(_xlfn.AGGREGATE(5,6,$BR$3:$BR1983),$BR$3:$BR$2000,CP$3:CP$2000,1,1))/_xlfn.XLOOKUP($BR32,$BR$3:$BR$2000,$BR$3:$BR$2000,1,1), 1)))</f>
        <v>#N/A</v>
      </c>
      <c r="CS32" t="e">
        <f t="shared" si="38"/>
        <v>#N/A</v>
      </c>
      <c r="CT32" t="e" cm="1">
        <f t="array" ref="CT32">IFERROR(IF(OR(ISNA($A32),$AC32&lt;100,INDEX(International!O$3:O$2000,_xlfn.XMATCH(100,International!O$3:O$2000,1,1)+$BR32)=""),NA(),INDEX(International!O$3:O$2000,_xlfn.XMATCH(100,International!O$3:O$2000,1,1)+$BR32)), NA())</f>
        <v>#N/A</v>
      </c>
      <c r="CU32" t="e">
        <f>IF(OR(ISNA($A32),$AC32&lt;100),NA(),IF(CT32=100,0,($BR32*LOG(2)/LOG(CT32/100))))</f>
        <v>#N/A</v>
      </c>
      <c r="CV32" t="e">
        <f>IF(OR(ISNA($A32),$AC32&lt;100),NA(),IF($BR32=0,0,FLOOR((CT32-_xlfn.XLOOKUP(_xlfn.AGGREGATE(5,6,$BR$3:$BR1983),$BR$3:$BR$2000,CT$3:CT$2000,1,1))/_xlfn.XLOOKUP($BR32,$BR$3:$BR$2000,$BR$3:$BR$2000,1,1), 1)))</f>
        <v>#N/A</v>
      </c>
      <c r="CW32" t="e">
        <f t="shared" si="39"/>
        <v>#N/A</v>
      </c>
      <c r="CX32" t="e" cm="1">
        <f t="array" ref="CX32">IFERROR(IF(OR(ISNA($A32),$AC32&lt;100,INDEX(International!R$3:R$2000,_xlfn.XMATCH(100,International!R$3:R$2000,1,1)+$BR32)=""),NA(),INDEX(International!R$3:R$2000,_xlfn.XMATCH(100,International!R$3:R$2000,1,1)+$BR32)), NA())</f>
        <v>#N/A</v>
      </c>
      <c r="CY32" t="e">
        <f t="shared" si="5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 t="shared" si="40"/>
        <v>#N/A</v>
      </c>
      <c r="DB32" t="e" cm="1">
        <f t="array" ref="DB32">IFERROR(IF(OR(ISNA($A32),$AC32&lt;100,INDEX(International!U$3:U$2000,_xlfn.XMATCH(100,International!U$3:U$2000,1,1)+$BR32)=""),NA(),INDEX(International!U$3:U$2000,_xlfn.XMATCH(100,International!U$3:U$2000,1,1)+$BR32)), NA())</f>
        <v>#N/A</v>
      </c>
      <c r="DC32" t="e">
        <f t="shared" si="6"/>
        <v>#N/A</v>
      </c>
      <c r="DD32" t="e">
        <f>IF(OR(ISNA($A32),$AC32&lt;100),NA(),IF($BR32=0,0,FLOOR((DB32-_xlfn.XLOOKUP(_xlfn.AGGREGATE(5,6,$BR$3:$BR1983),$BR$3:$BR$2000,DB$3:DB$2000,1,1))/_xlfn.XLOOKUP($BR32,$BR$3:$BR$2000,$BR$3:$BR$2000,1,1), 1)))</f>
        <v>#N/A</v>
      </c>
      <c r="DE32" t="e">
        <f t="shared" si="41"/>
        <v>#N/A</v>
      </c>
      <c r="DF32" t="e" cm="1">
        <f t="array" ref="DF32">IFERROR(IF(OR(ISNA($A32),$AC32&lt;100,INDEX(International!X$3:X$2000,_xlfn.XMATCH(100,International!X$3:X$2000,1,1)+$BR32)=""),NA(),INDEX(International!X$3:X$2000,_xlfn.XMATCH(100,International!X$3:X$2000,1,1)+$BR32)), NA())</f>
        <v>#N/A</v>
      </c>
      <c r="DG32" t="e">
        <f t="shared" si="7"/>
        <v>#N/A</v>
      </c>
      <c r="DH32" t="e">
        <f>IF(OR(ISNA($A32),$AC32&lt;100),NA(),IF($BR32=0,0,FLOOR((DF32-_xlfn.XLOOKUP(_xlfn.AGGREGATE(5,6,$BR$3:$BR1983),$BR$3:$BR$2000,DF$3:DF$2000,1,1))/_xlfn.XLOOKUP($BR32,$BR$3:$BR$2000,$BR$3:$BR$2000,1,1), 1)))</f>
        <v>#N/A</v>
      </c>
      <c r="DI32" t="e">
        <f t="shared" si="42"/>
        <v>#N/A</v>
      </c>
      <c r="DJ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31+1,DJ31+1,NA())))</f>
        <v>#N/A</v>
      </c>
      <c r="DK32" t="e" cm="1">
        <f t="array" ref="DK32">IFERROR(IF(ISNA($A32),NA(),INDEX(B$3:B$2000,_xlfn.XMATCH(Configuration!$B$12,B$3:B$2000,1,1)+$DJ32)-0), NA())</f>
        <v>#N/A</v>
      </c>
      <c r="DL32" t="e" cm="1">
        <f t="array" ref="DL32">IFERROR(IF(ISNA($A32),NA(),INDEX(E$3:E$2000,_xlfn.XMATCH(Configuration!$B$12,E$3:E$2000,1,1)+$DJ32)-0), NA())</f>
        <v>#N/A</v>
      </c>
      <c r="DM32" t="e" cm="1">
        <f t="array" ref="DM32">IFERROR(IF(ISNA($A32),NA(),INDEX(H$3:H$2000,_xlfn.XMATCH(Configuration!$B$12,H$3:H$2000,1,1)+$DJ32)-0), NA())</f>
        <v>#N/A</v>
      </c>
      <c r="DN32" t="e" cm="1">
        <f t="array" ref="DN32">IFERROR(IF(ISNA($A32),NA(),INDEX(K$3:K$2000,_xlfn.XMATCH(Configuration!$B$12,K$3:K$2000,1,1)+$DJ32)-0), NA())</f>
        <v>#N/A</v>
      </c>
      <c r="DO32" t="e" cm="1">
        <f t="array" ref="DO32">IFERROR(IF(ISNA($A32),NA(),INDEX(N$3:N$2000,_xlfn.XMATCH(Configuration!$B$12,N$3:N$2000,1,1)+$DJ32)-0), NA())</f>
        <v>#N/A</v>
      </c>
      <c r="DP32" t="e" cm="1">
        <f t="array" ref="DP32">IFERROR(IF(ISNA($A32),NA(),INDEX(Q$3:Q$2000,_xlfn.XMATCH(Configuration!$B$12,Q$3:Q$2000,1,1)+$DJ32)-0), NA())</f>
        <v>#N/A</v>
      </c>
      <c r="DQ32" t="e" cm="1">
        <f t="array" ref="DQ32">IFERROR(IF(ISNA($A32),NA(),INDEX(T$3:T$2000,_xlfn.XMATCH(Configuration!$B$12,T$3:T$2000,1,1)+$DJ32)-0), NA())</f>
        <v>#N/A</v>
      </c>
      <c r="DR32" t="e" cm="1">
        <f t="array" ref="DR32">IFERROR(IF(ISNA($A32),NA(),INDEX(W$3:W$2000,_xlfn.XMATCH(Configuration!$B$12,W$3:W$2000,1,1)+$DJ32)-0), NA())</f>
        <v>#N/A</v>
      </c>
    </row>
    <row r="33" spans="1:122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8"/>
        <v>24</v>
      </c>
      <c r="AD33">
        <f t="shared" si="9"/>
        <v>6</v>
      </c>
      <c r="AE33">
        <f t="shared" si="10"/>
        <v>2</v>
      </c>
      <c r="AF33" s="5">
        <f t="shared" si="11"/>
        <v>0</v>
      </c>
      <c r="AG33">
        <f t="shared" si="12"/>
        <v>16</v>
      </c>
      <c r="AH33">
        <f t="shared" si="13"/>
        <v>20</v>
      </c>
      <c r="AI33">
        <f t="shared" si="14"/>
        <v>2</v>
      </c>
      <c r="AJ33">
        <f t="shared" si="15"/>
        <v>0</v>
      </c>
      <c r="AK33">
        <f t="shared" si="16"/>
        <v>18</v>
      </c>
      <c r="AL33" s="2">
        <f t="shared" si="17"/>
        <v>0.25</v>
      </c>
      <c r="AM33" s="2">
        <f t="shared" si="18"/>
        <v>0.75</v>
      </c>
      <c r="AN33" s="2">
        <f t="shared" si="19"/>
        <v>0</v>
      </c>
      <c r="AO33" s="2">
        <f t="shared" si="20"/>
        <v>0.16666666666666666</v>
      </c>
      <c r="AP33" s="2">
        <f t="shared" si="21"/>
        <v>4.1666666666666664E-2</v>
      </c>
      <c r="AQ33" s="2">
        <f t="shared" si="22"/>
        <v>0.125</v>
      </c>
      <c r="AR33" s="2">
        <f t="shared" si="23"/>
        <v>0.33333333333333331</v>
      </c>
      <c r="AS33" s="2">
        <f t="shared" si="24"/>
        <v>0</v>
      </c>
      <c r="AT33" s="2">
        <f t="shared" si="25"/>
        <v>4.1666666666666664E-2</v>
      </c>
      <c r="AU33" s="2">
        <f t="shared" si="26"/>
        <v>0.29166666666666669</v>
      </c>
      <c r="AV33" s="3">
        <f t="shared" ca="1" si="27"/>
        <v>1.1428571428571428</v>
      </c>
      <c r="AW33" s="2">
        <f t="shared" si="28"/>
        <v>0</v>
      </c>
      <c r="AX33" s="2">
        <f t="shared" si="29"/>
        <v>-1</v>
      </c>
      <c r="AY33">
        <f t="shared" si="30"/>
        <v>10</v>
      </c>
      <c r="AZ33">
        <f t="shared" si="31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2"/>
        <v>#N/A</v>
      </c>
      <c r="BS33" t="e">
        <f>IFERROR(IF(OR(ISNA($A33),$AC33&lt;100),NA(),IF(FLOOR(2^($BR33+(LOG(100)/LOG(2))),2)-100&gt; _xlfn.AGGREGATE(4,6,$BZ$3:$DF$2000)+2000,NA(),FLOOR(2^($BR33+(LOG(100)/LOG(2))),2))), NA())</f>
        <v>#N/A</v>
      </c>
      <c r="BT33" t="e">
        <f>IFERROR(IF(OR(ISNA($A33),$AC33&lt;100),NA(),IF(FLOOR((2^(($BR33+4*LOG(10)/LOG(2))/2)),2)&gt; _xlfn.AGGREGATE(4,6,$BZ$3:$DF$2000)+2000,NA(),FLOOR((2^(($BR33+4*LOG(10)/LOG(2))/2)),2))), NA())</f>
        <v>#N/A</v>
      </c>
      <c r="BU33" t="e">
        <f>IFERROR(IF(OR(ISNA($A33),$AC33&lt;100),NA(),IF(FLOOR((2^(($BR33+6*LOG(10)/LOG(2))/3)),2)&gt; _xlfn.AGGREGATE(4,6,$BZ$3:$DF$2000)+2000,NA(),FLOOR((2^(($BR33+6*LOG(10)/LOG(2))/3)),2))), NA())</f>
        <v>#N/A</v>
      </c>
      <c r="BV33" t="e">
        <f>IFERROR(IF(OR(ISNA($A33),$AC33&lt;100),NA(),IF(FLOOR((2^(($BR33+8*LOG(10)/LOG(2))/4)),2)&gt; _xlfn.AGGREGATE(4,6,$BZ$3:$DF$2000)+2000,NA(),FLOOR((2^(($BR33+8*LOG(10)/LOG(2))/4)),2))), NA())</f>
        <v>#N/A</v>
      </c>
      <c r="BW33" t="e">
        <f>IFERROR(IF(OR(ISNA($A33),$AC33&lt;100),NA(),IF(FLOOR((2^(($BR33+10*LOG(10)/LOG(2))/5)),2)&gt; _xlfn.AGGREGATE(4,6,$BZ$3:$DF$2000)+2000,NA(),FLOOR((2^(($BR33+10*LOG(10)/LOG(2))/5)),2))),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_xlfn.AGGREGATE(4,6,$BZ$3:$DF$2000)+2000,NA(),FLOOR((2^(($BR33+2*_xlfn.XLOOKUP(_xlfn.AGGREGATE(4,6,$BR$3:$BR1984),$BR$3:$BR$2000,$CA$3:$CA$2000,1,1)*LOG(10)/LOG(2))/_xlfn.XLOOKUP(_xlfn.AGGREGATE(4,6,$BR$3:$BR1984),$BR$3:$BR$2000,$CA$3:$CA$2000,1,1))),2))),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3"/>
        <v>#N/A</v>
      </c>
      <c r="CA33" t="e">
        <f t="shared" si="0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>
        <f t="shared" si="34"/>
        <v>#N/A</v>
      </c>
      <c r="CD33" t="e" cm="1">
        <f t="array" ref="CD33">IFERROR(IF(OR(ISNA($A33),$AC33&lt;100,INDEX(International!C$3:C$2000,_xlfn.XMATCH(100,International!C$3:C$2000,1,1)+$BR33)=""),NA(),INDEX(International!C$3:C$2000,_xlfn.XMATCH(100,International!C$3:C$2000,1,1)+$BR33)), NA())</f>
        <v>#N/A</v>
      </c>
      <c r="CE33" t="e">
        <f t="shared" si="1"/>
        <v>#N/A</v>
      </c>
      <c r="CF33" t="e">
        <f>IF(OR(ISNA($A33),$AC33&lt;100),NA(),IF($BR33=0,0,FLOOR((CD33-_xlfn.XLOOKUP(_xlfn.AGGREGATE(5,6,$BR$3:$BR1984),$BR$3:$BR$2000,CD$3:CD$2000,1,1))/_xlfn.XLOOKUP($BR33,$BR$3:$BR$2000,$BR$3:$BR$2000,1,1), 1)))</f>
        <v>#N/A</v>
      </c>
      <c r="CG33" t="e">
        <f t="shared" si="35"/>
        <v>#N/A</v>
      </c>
      <c r="CH33" t="e" cm="1">
        <f t="array" ref="CH33">IFERROR(IF(OR(ISNA($A33),$AC33&lt;100,INDEX(International!F$3:F$2000,_xlfn.XMATCH(100,International!F$3:F$2000,1,1)+$BR33)=""),NA(),INDEX(International!F$3:F$2000,_xlfn.XMATCH(100,International!F$3:F$2000,1,1)+$BR33)), NA())</f>
        <v>#N/A</v>
      </c>
      <c r="CI33" t="e">
        <f t="shared" si="2"/>
        <v>#N/A</v>
      </c>
      <c r="CJ33" t="e">
        <f>IF(OR(ISNA($A33),$AC33&lt;100),NA(),IF($BR33=0,0,FLOOR((CH33-_xlfn.XLOOKUP(_xlfn.AGGREGATE(5,6,$BR$3:$BR1984),$BR$3:$BR$2000,CH$3:CH$2000,1,1))/_xlfn.XLOOKUP($BR33,$BR$3:$BR$2000,$BR$3:$BR$2000,1,1), 1)))</f>
        <v>#N/A</v>
      </c>
      <c r="CK33" t="e">
        <f t="shared" si="36"/>
        <v>#N/A</v>
      </c>
      <c r="CL33" t="e" cm="1">
        <f t="array" ref="CL33">IFERROR(IF(OR(ISNA($A33),$AC33&lt;100,INDEX(International!I$3:I$2000,_xlfn.XMATCH(100,International!I$3:I$2000,1,1)+$BR33)=""),NA(),INDEX(International!I$3:I$2000,_xlfn.XMATCH(100,International!I$3:I$2000,1,1)+$BR33)), NA())</f>
        <v>#N/A</v>
      </c>
      <c r="CM33" t="e">
        <f t="shared" si="3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>
        <f t="shared" si="37"/>
        <v>#N/A</v>
      </c>
      <c r="CP33" t="e" cm="1">
        <f t="array" ref="CP33">IFERROR(IF(OR(ISNA($A33),$AC33&lt;100,INDEX(International!L$3:L$2000,_xlfn.XMATCH(100,International!L$3:L$2000,1,1)+$BR33)=""),NA(),INDEX(International!L$3:L$2000,_xlfn.XMATCH(100,International!L$3:L$2000,1,1)+$BR33)), NA())</f>
        <v>#N/A</v>
      </c>
      <c r="CQ33" t="e">
        <f t="shared" si="4"/>
        <v>#N/A</v>
      </c>
      <c r="CR33" t="e">
        <f>IF(OR(ISNA($A33),$AC33&lt;100),NA(),IF($BR33=0,0,FLOOR((CP33-_xlfn.XLOOKUP(_xlfn.AGGREGATE(5,6,$BR$3:$BR1984),$BR$3:$BR$2000,CP$3:CP$2000,1,1))/_xlfn.XLOOKUP($BR33,$BR$3:$BR$2000,$BR$3:$BR$2000,1,1), 1)))</f>
        <v>#N/A</v>
      </c>
      <c r="CS33" t="e">
        <f t="shared" si="38"/>
        <v>#N/A</v>
      </c>
      <c r="CT33" t="e" cm="1">
        <f t="array" ref="CT33">IFERROR(IF(OR(ISNA($A33),$AC33&lt;100,INDEX(International!O$3:O$2000,_xlfn.XMATCH(100,International!O$3:O$2000,1,1)+$BR33)=""),NA(),INDEX(International!O$3:O$2000,_xlfn.XMATCH(100,International!O$3:O$2000,1,1)+$BR33)), NA())</f>
        <v>#N/A</v>
      </c>
      <c r="CU33" t="e">
        <f>IF(OR(ISNA($A33),$AC33&lt;100),NA(),IF(CT33=100,0,($BR33*LOG(2)/LOG(CT33/100))))</f>
        <v>#N/A</v>
      </c>
      <c r="CV33" t="e">
        <f>IF(OR(ISNA($A33),$AC33&lt;100),NA(),IF($BR33=0,0,FLOOR((CT33-_xlfn.XLOOKUP(_xlfn.AGGREGATE(5,6,$BR$3:$BR1984),$BR$3:$BR$2000,CT$3:CT$2000,1,1))/_xlfn.XLOOKUP($BR33,$BR$3:$BR$2000,$BR$3:$BR$2000,1,1), 1)))</f>
        <v>#N/A</v>
      </c>
      <c r="CW33" t="e">
        <f t="shared" si="39"/>
        <v>#N/A</v>
      </c>
      <c r="CX33" t="e" cm="1">
        <f t="array" ref="CX33">IFERROR(IF(OR(ISNA($A33),$AC33&lt;100,INDEX(International!R$3:R$2000,_xlfn.XMATCH(100,International!R$3:R$2000,1,1)+$BR33)=""),NA(),INDEX(International!R$3:R$2000,_xlfn.XMATCH(100,International!R$3:R$2000,1,1)+$BR33)), NA())</f>
        <v>#N/A</v>
      </c>
      <c r="CY33" t="e">
        <f t="shared" si="5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 t="shared" si="40"/>
        <v>#N/A</v>
      </c>
      <c r="DB33" t="e" cm="1">
        <f t="array" ref="DB33">IFERROR(IF(OR(ISNA($A33),$AC33&lt;100,INDEX(International!U$3:U$2000,_xlfn.XMATCH(100,International!U$3:U$2000,1,1)+$BR33)=""),NA(),INDEX(International!U$3:U$2000,_xlfn.XMATCH(100,International!U$3:U$2000,1,1)+$BR33)), NA())</f>
        <v>#N/A</v>
      </c>
      <c r="DC33" t="e">
        <f t="shared" si="6"/>
        <v>#N/A</v>
      </c>
      <c r="DD33" t="e">
        <f>IF(OR(ISNA($A33),$AC33&lt;100),NA(),IF($BR33=0,0,FLOOR((DB33-_xlfn.XLOOKUP(_xlfn.AGGREGATE(5,6,$BR$3:$BR1984),$BR$3:$BR$2000,DB$3:DB$2000,1,1))/_xlfn.XLOOKUP($BR33,$BR$3:$BR$2000,$BR$3:$BR$2000,1,1), 1)))</f>
        <v>#N/A</v>
      </c>
      <c r="DE33" t="e">
        <f t="shared" si="41"/>
        <v>#N/A</v>
      </c>
      <c r="DF33" t="e" cm="1">
        <f t="array" ref="DF33">IFERROR(IF(OR(ISNA($A33),$AC33&lt;100,INDEX(International!X$3:X$2000,_xlfn.XMATCH(100,International!X$3:X$2000,1,1)+$BR33)=""),NA(),INDEX(International!X$3:X$2000,_xlfn.XMATCH(100,International!X$3:X$2000,1,1)+$BR33)), NA())</f>
        <v>#N/A</v>
      </c>
      <c r="DG33" t="e">
        <f t="shared" si="7"/>
        <v>#N/A</v>
      </c>
      <c r="DH33" t="e">
        <f>IF(OR(ISNA($A33),$AC33&lt;100),NA(),IF($BR33=0,0,FLOOR((DF33-_xlfn.XLOOKUP(_xlfn.AGGREGATE(5,6,$BR$3:$BR1984),$BR$3:$BR$2000,DF$3:DF$2000,1,1))/_xlfn.XLOOKUP($BR33,$BR$3:$BR$2000,$BR$3:$BR$2000,1,1), 1)))</f>
        <v>#N/A</v>
      </c>
      <c r="DI33" t="e">
        <f t="shared" si="42"/>
        <v>#N/A</v>
      </c>
      <c r="DJ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32+1,DJ32+1,NA())))</f>
        <v>#N/A</v>
      </c>
      <c r="DK33" t="e" cm="1">
        <f t="array" ref="DK33">IFERROR(IF(ISNA($A33),NA(),INDEX(B$3:B$2000,_xlfn.XMATCH(Configuration!$B$12,B$3:B$2000,1,1)+$DJ33)-0), NA())</f>
        <v>#N/A</v>
      </c>
      <c r="DL33" t="e" cm="1">
        <f t="array" ref="DL33">IFERROR(IF(ISNA($A33),NA(),INDEX(E$3:E$2000,_xlfn.XMATCH(Configuration!$B$12,E$3:E$2000,1,1)+$DJ33)-0), NA())</f>
        <v>#N/A</v>
      </c>
      <c r="DM33" t="e" cm="1">
        <f t="array" ref="DM33">IFERROR(IF(ISNA($A33),NA(),INDEX(H$3:H$2000,_xlfn.XMATCH(Configuration!$B$12,H$3:H$2000,1,1)+$DJ33)-0), NA())</f>
        <v>#N/A</v>
      </c>
      <c r="DN33" t="e" cm="1">
        <f t="array" ref="DN33">IFERROR(IF(ISNA($A33),NA(),INDEX(K$3:K$2000,_xlfn.XMATCH(Configuration!$B$12,K$3:K$2000,1,1)+$DJ33)-0), NA())</f>
        <v>#N/A</v>
      </c>
      <c r="DO33" t="e" cm="1">
        <f t="array" ref="DO33">IFERROR(IF(ISNA($A33),NA(),INDEX(N$3:N$2000,_xlfn.XMATCH(Configuration!$B$12,N$3:N$2000,1,1)+$DJ33)-0), NA())</f>
        <v>#N/A</v>
      </c>
      <c r="DP33" t="e" cm="1">
        <f t="array" ref="DP33">IFERROR(IF(ISNA($A33),NA(),INDEX(Q$3:Q$2000,_xlfn.XMATCH(Configuration!$B$12,Q$3:Q$2000,1,1)+$DJ33)-0), NA())</f>
        <v>#N/A</v>
      </c>
      <c r="DQ33" t="e" cm="1">
        <f t="array" ref="DQ33">IFERROR(IF(ISNA($A33),NA(),INDEX(T$3:T$2000,_xlfn.XMATCH(Configuration!$B$12,T$3:T$2000,1,1)+$DJ33)-0), NA())</f>
        <v>#N/A</v>
      </c>
      <c r="DR33" t="e" cm="1">
        <f t="array" ref="DR33">IFERROR(IF(ISNA($A33),NA(),INDEX(W$3:W$2000,_xlfn.XMATCH(Configuration!$B$12,W$3:W$2000,1,1)+$DJ33)-0), NA())</f>
        <v>#N/A</v>
      </c>
    </row>
    <row r="34" spans="1:122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8"/>
        <v>24</v>
      </c>
      <c r="AD34">
        <f t="shared" si="9"/>
        <v>6</v>
      </c>
      <c r="AE34">
        <f t="shared" si="10"/>
        <v>2</v>
      </c>
      <c r="AF34" s="5">
        <f t="shared" si="11"/>
        <v>0</v>
      </c>
      <c r="AG34">
        <f t="shared" si="12"/>
        <v>16</v>
      </c>
      <c r="AH34">
        <f t="shared" si="13"/>
        <v>20</v>
      </c>
      <c r="AI34">
        <f t="shared" si="14"/>
        <v>2</v>
      </c>
      <c r="AJ34">
        <f t="shared" si="15"/>
        <v>0</v>
      </c>
      <c r="AK34">
        <f t="shared" si="16"/>
        <v>18</v>
      </c>
      <c r="AL34" s="2">
        <f t="shared" si="17"/>
        <v>0.25</v>
      </c>
      <c r="AM34" s="2">
        <f t="shared" si="18"/>
        <v>0.75</v>
      </c>
      <c r="AN34" s="2">
        <f t="shared" si="19"/>
        <v>0</v>
      </c>
      <c r="AO34" s="2">
        <f t="shared" si="20"/>
        <v>0.16666666666666666</v>
      </c>
      <c r="AP34" s="2">
        <f t="shared" si="21"/>
        <v>4.1666666666666664E-2</v>
      </c>
      <c r="AQ34" s="2">
        <f t="shared" si="22"/>
        <v>0.125</v>
      </c>
      <c r="AR34" s="2">
        <f t="shared" si="23"/>
        <v>0.33333333333333331</v>
      </c>
      <c r="AS34" s="2">
        <f t="shared" si="24"/>
        <v>0</v>
      </c>
      <c r="AT34" s="2">
        <f t="shared" si="25"/>
        <v>4.1666666666666664E-2</v>
      </c>
      <c r="AU34" s="2">
        <f t="shared" si="26"/>
        <v>0.29166666666666669</v>
      </c>
      <c r="AV34" s="3">
        <f t="shared" ca="1" si="27"/>
        <v>1.1428571428571428</v>
      </c>
      <c r="AW34" s="2">
        <f t="shared" si="28"/>
        <v>0</v>
      </c>
      <c r="AX34" s="2">
        <f t="shared" si="29"/>
        <v>0</v>
      </c>
      <c r="AY34">
        <f t="shared" si="30"/>
        <v>9</v>
      </c>
      <c r="AZ34">
        <f t="shared" si="31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2"/>
        <v>#N/A</v>
      </c>
      <c r="BS34" t="e">
        <f>IFERROR(IF(OR(ISNA($A34),$AC34&lt;100),NA(),IF(FLOOR(2^($BR34+(LOG(100)/LOG(2))),2)-100&gt; _xlfn.AGGREGATE(4,6,$BZ$3:$DF$2000)+2000,NA(),FLOOR(2^($BR34+(LOG(100)/LOG(2))),2))), NA())</f>
        <v>#N/A</v>
      </c>
      <c r="BT34" t="e">
        <f>IFERROR(IF(OR(ISNA($A34),$AC34&lt;100),NA(),IF(FLOOR((2^(($BR34+4*LOG(10)/LOG(2))/2)),2)&gt; _xlfn.AGGREGATE(4,6,$BZ$3:$DF$2000)+2000,NA(),FLOOR((2^(($BR34+4*LOG(10)/LOG(2))/2)),2))), NA())</f>
        <v>#N/A</v>
      </c>
      <c r="BU34" t="e">
        <f>IFERROR(IF(OR(ISNA($A34),$AC34&lt;100),NA(),IF(FLOOR((2^(($BR34+6*LOG(10)/LOG(2))/3)),2)&gt; _xlfn.AGGREGATE(4,6,$BZ$3:$DF$2000)+2000,NA(),FLOOR((2^(($BR34+6*LOG(10)/LOG(2))/3)),2))), NA())</f>
        <v>#N/A</v>
      </c>
      <c r="BV34" t="e">
        <f>IFERROR(IF(OR(ISNA($A34),$AC34&lt;100),NA(),IF(FLOOR((2^(($BR34+8*LOG(10)/LOG(2))/4)),2)&gt; _xlfn.AGGREGATE(4,6,$BZ$3:$DF$2000)+2000,NA(),FLOOR((2^(($BR34+8*LOG(10)/LOG(2))/4)),2))), NA())</f>
        <v>#N/A</v>
      </c>
      <c r="BW34" t="e">
        <f>IFERROR(IF(OR(ISNA($A34),$AC34&lt;100),NA(),IF(FLOOR((2^(($BR34+10*LOG(10)/LOG(2))/5)),2)&gt; _xlfn.AGGREGATE(4,6,$BZ$3:$DF$2000)+2000,NA(),FLOOR((2^(($BR34+10*LOG(10)/LOG(2))/5)),2))),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_xlfn.AGGREGATE(4,6,$BZ$3:$DF$2000)+2000,NA(),FLOOR((2^(($BR34+2*_xlfn.XLOOKUP(_xlfn.AGGREGATE(4,6,$BR$3:$BR1985),$BR$3:$BR$2000,$CA$3:$CA$2000,1,1)*LOG(10)/LOG(2))/_xlfn.XLOOKUP(_xlfn.AGGREGATE(4,6,$BR$3:$BR1985),$BR$3:$BR$2000,$CA$3:$CA$2000,1,1))),2))),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3"/>
        <v>#N/A</v>
      </c>
      <c r="CA34" t="e">
        <f t="shared" si="0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>
        <f t="shared" si="34"/>
        <v>#N/A</v>
      </c>
      <c r="CD34" t="e" cm="1">
        <f t="array" ref="CD34">IFERROR(IF(OR(ISNA($A34),$AC34&lt;100,INDEX(International!C$3:C$2000,_xlfn.XMATCH(100,International!C$3:C$2000,1,1)+$BR34)=""),NA(),INDEX(International!C$3:C$2000,_xlfn.XMATCH(100,International!C$3:C$2000,1,1)+$BR34)), NA())</f>
        <v>#N/A</v>
      </c>
      <c r="CE34" t="e">
        <f t="shared" si="1"/>
        <v>#N/A</v>
      </c>
      <c r="CF34" t="e">
        <f>IF(OR(ISNA($A34),$AC34&lt;100),NA(),IF($BR34=0,0,FLOOR((CD34-_xlfn.XLOOKUP(_xlfn.AGGREGATE(5,6,$BR$3:$BR1985),$BR$3:$BR$2000,CD$3:CD$2000,1,1))/_xlfn.XLOOKUP($BR34,$BR$3:$BR$2000,$BR$3:$BR$2000,1,1), 1)))</f>
        <v>#N/A</v>
      </c>
      <c r="CG34" t="e">
        <f t="shared" si="35"/>
        <v>#N/A</v>
      </c>
      <c r="CH34" t="e" cm="1">
        <f t="array" ref="CH34">IFERROR(IF(OR(ISNA($A34),$AC34&lt;100,INDEX(International!F$3:F$2000,_xlfn.XMATCH(100,International!F$3:F$2000,1,1)+$BR34)=""),NA(),INDEX(International!F$3:F$2000,_xlfn.XMATCH(100,International!F$3:F$2000,1,1)+$BR34)), NA())</f>
        <v>#N/A</v>
      </c>
      <c r="CI34" t="e">
        <f t="shared" si="2"/>
        <v>#N/A</v>
      </c>
      <c r="CJ34" t="e">
        <f>IF(OR(ISNA($A34),$AC34&lt;100),NA(),IF($BR34=0,0,FLOOR((CH34-_xlfn.XLOOKUP(_xlfn.AGGREGATE(5,6,$BR$3:$BR1985),$BR$3:$BR$2000,CH$3:CH$2000,1,1))/_xlfn.XLOOKUP($BR34,$BR$3:$BR$2000,$BR$3:$BR$2000,1,1), 1)))</f>
        <v>#N/A</v>
      </c>
      <c r="CK34" t="e">
        <f t="shared" si="36"/>
        <v>#N/A</v>
      </c>
      <c r="CL34" t="e" cm="1">
        <f t="array" ref="CL34">IFERROR(IF(OR(ISNA($A34),$AC34&lt;100,INDEX(International!I$3:I$2000,_xlfn.XMATCH(100,International!I$3:I$2000,1,1)+$BR34)=""),NA(),INDEX(International!I$3:I$2000,_xlfn.XMATCH(100,International!I$3:I$2000,1,1)+$BR34)), NA())</f>
        <v>#N/A</v>
      </c>
      <c r="CM34" t="e">
        <f t="shared" si="3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>
        <f t="shared" si="37"/>
        <v>#N/A</v>
      </c>
      <c r="CP34" t="e" cm="1">
        <f t="array" ref="CP34">IFERROR(IF(OR(ISNA($A34),$AC34&lt;100,INDEX(International!L$3:L$2000,_xlfn.XMATCH(100,International!L$3:L$2000,1,1)+$BR34)=""),NA(),INDEX(International!L$3:L$2000,_xlfn.XMATCH(100,International!L$3:L$2000,1,1)+$BR34)), NA())</f>
        <v>#N/A</v>
      </c>
      <c r="CQ34" t="e">
        <f t="shared" si="4"/>
        <v>#N/A</v>
      </c>
      <c r="CR34" t="e">
        <f>IF(OR(ISNA($A34),$AC34&lt;100),NA(),IF($BR34=0,0,FLOOR((CP34-_xlfn.XLOOKUP(_xlfn.AGGREGATE(5,6,$BR$3:$BR1985),$BR$3:$BR$2000,CP$3:CP$2000,1,1))/_xlfn.XLOOKUP($BR34,$BR$3:$BR$2000,$BR$3:$BR$2000,1,1), 1)))</f>
        <v>#N/A</v>
      </c>
      <c r="CS34" t="e">
        <f t="shared" si="38"/>
        <v>#N/A</v>
      </c>
      <c r="CT34" t="e" cm="1">
        <f t="array" ref="CT34">IFERROR(IF(OR(ISNA($A34),$AC34&lt;100,INDEX(International!O$3:O$2000,_xlfn.XMATCH(100,International!O$3:O$2000,1,1)+$BR34)=""),NA(),INDEX(International!O$3:O$2000,_xlfn.XMATCH(100,International!O$3:O$2000,1,1)+$BR34)), NA())</f>
        <v>#N/A</v>
      </c>
      <c r="CU34" t="e">
        <f>IF(OR(ISNA($A34),$AC34&lt;100),NA(),IF(CT34=100,0,($BR34*LOG(2)/LOG(CT34/100))))</f>
        <v>#N/A</v>
      </c>
      <c r="CV34" t="e">
        <f>IF(OR(ISNA($A34),$AC34&lt;100),NA(),IF($BR34=0,0,FLOOR((CT34-_xlfn.XLOOKUP(_xlfn.AGGREGATE(5,6,$BR$3:$BR1985),$BR$3:$BR$2000,CT$3:CT$2000,1,1))/_xlfn.XLOOKUP($BR34,$BR$3:$BR$2000,$BR$3:$BR$2000,1,1), 1)))</f>
        <v>#N/A</v>
      </c>
      <c r="CW34" t="e">
        <f t="shared" si="39"/>
        <v>#N/A</v>
      </c>
      <c r="CX34" t="e" cm="1">
        <f t="array" ref="CX34">IFERROR(IF(OR(ISNA($A34),$AC34&lt;100,INDEX(International!R$3:R$2000,_xlfn.XMATCH(100,International!R$3:R$2000,1,1)+$BR34)=""),NA(),INDEX(International!R$3:R$2000,_xlfn.XMATCH(100,International!R$3:R$2000,1,1)+$BR34)), NA())</f>
        <v>#N/A</v>
      </c>
      <c r="CY34" t="e">
        <f t="shared" si="5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 t="shared" si="40"/>
        <v>#N/A</v>
      </c>
      <c r="DB34" t="e" cm="1">
        <f t="array" ref="DB34">IFERROR(IF(OR(ISNA($A34),$AC34&lt;100,INDEX(International!U$3:U$2000,_xlfn.XMATCH(100,International!U$3:U$2000,1,1)+$BR34)=""),NA(),INDEX(International!U$3:U$2000,_xlfn.XMATCH(100,International!U$3:U$2000,1,1)+$BR34)), NA())</f>
        <v>#N/A</v>
      </c>
      <c r="DC34" t="e">
        <f t="shared" si="6"/>
        <v>#N/A</v>
      </c>
      <c r="DD34" t="e">
        <f>IF(OR(ISNA($A34),$AC34&lt;100),NA(),IF($BR34=0,0,FLOOR((DB34-_xlfn.XLOOKUP(_xlfn.AGGREGATE(5,6,$BR$3:$BR1985),$BR$3:$BR$2000,DB$3:DB$2000,1,1))/_xlfn.XLOOKUP($BR34,$BR$3:$BR$2000,$BR$3:$BR$2000,1,1), 1)))</f>
        <v>#N/A</v>
      </c>
      <c r="DE34" t="e">
        <f t="shared" si="41"/>
        <v>#N/A</v>
      </c>
      <c r="DF34" t="e" cm="1">
        <f t="array" ref="DF34">IFERROR(IF(OR(ISNA($A34),$AC34&lt;100,INDEX(International!X$3:X$2000,_xlfn.XMATCH(100,International!X$3:X$2000,1,1)+$BR34)=""),NA(),INDEX(International!X$3:X$2000,_xlfn.XMATCH(100,International!X$3:X$2000,1,1)+$BR34)), NA())</f>
        <v>#N/A</v>
      </c>
      <c r="DG34" t="e">
        <f t="shared" si="7"/>
        <v>#N/A</v>
      </c>
      <c r="DH34" t="e">
        <f>IF(OR(ISNA($A34),$AC34&lt;100),NA(),IF($BR34=0,0,FLOOR((DF34-_xlfn.XLOOKUP(_xlfn.AGGREGATE(5,6,$BR$3:$BR1985),$BR$3:$BR$2000,DF$3:DF$2000,1,1))/_xlfn.XLOOKUP($BR34,$BR$3:$BR$2000,$BR$3:$BR$2000,1,1), 1)))</f>
        <v>#N/A</v>
      </c>
      <c r="DI34" t="e">
        <f t="shared" si="42"/>
        <v>#N/A</v>
      </c>
      <c r="DJ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33+1,DJ33+1,NA())))</f>
        <v>#N/A</v>
      </c>
      <c r="DK34" t="e" cm="1">
        <f t="array" ref="DK34">IFERROR(IF(ISNA($A34),NA(),INDEX(B$3:B$2000,_xlfn.XMATCH(Configuration!$B$12,B$3:B$2000,1,1)+$DJ34)-0), NA())</f>
        <v>#N/A</v>
      </c>
      <c r="DL34" t="e" cm="1">
        <f t="array" ref="DL34">IFERROR(IF(ISNA($A34),NA(),INDEX(E$3:E$2000,_xlfn.XMATCH(Configuration!$B$12,E$3:E$2000,1,1)+$DJ34)-0), NA())</f>
        <v>#N/A</v>
      </c>
      <c r="DM34" t="e" cm="1">
        <f t="array" ref="DM34">IFERROR(IF(ISNA($A34),NA(),INDEX(H$3:H$2000,_xlfn.XMATCH(Configuration!$B$12,H$3:H$2000,1,1)+$DJ34)-0), NA())</f>
        <v>#N/A</v>
      </c>
      <c r="DN34" t="e" cm="1">
        <f t="array" ref="DN34">IFERROR(IF(ISNA($A34),NA(),INDEX(K$3:K$2000,_xlfn.XMATCH(Configuration!$B$12,K$3:K$2000,1,1)+$DJ34)-0), NA())</f>
        <v>#N/A</v>
      </c>
      <c r="DO34" t="e" cm="1">
        <f t="array" ref="DO34">IFERROR(IF(ISNA($A34),NA(),INDEX(N$3:N$2000,_xlfn.XMATCH(Configuration!$B$12,N$3:N$2000,1,1)+$DJ34)-0), NA())</f>
        <v>#N/A</v>
      </c>
      <c r="DP34" t="e" cm="1">
        <f t="array" ref="DP34">IFERROR(IF(ISNA($A34),NA(),INDEX(Q$3:Q$2000,_xlfn.XMATCH(Configuration!$B$12,Q$3:Q$2000,1,1)+$DJ34)-0), NA())</f>
        <v>#N/A</v>
      </c>
      <c r="DQ34" t="e" cm="1">
        <f t="array" ref="DQ34">IFERROR(IF(ISNA($A34),NA(),INDEX(T$3:T$2000,_xlfn.XMATCH(Configuration!$B$12,T$3:T$2000,1,1)+$DJ34)-0), NA())</f>
        <v>#N/A</v>
      </c>
      <c r="DR34" t="e" cm="1">
        <f t="array" ref="DR34">IFERROR(IF(ISNA($A34),NA(),INDEX(W$3:W$2000,_xlfn.XMATCH(Configuration!$B$12,W$3:W$2000,1,1)+$DJ34)-0), NA())</f>
        <v>#N/A</v>
      </c>
    </row>
    <row r="35" spans="1:122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8"/>
        <v>24</v>
      </c>
      <c r="AD35">
        <f t="shared" si="9"/>
        <v>6</v>
      </c>
      <c r="AE35">
        <f t="shared" si="10"/>
        <v>2</v>
      </c>
      <c r="AF35" s="5">
        <f t="shared" si="11"/>
        <v>0</v>
      </c>
      <c r="AG35">
        <f t="shared" si="12"/>
        <v>16</v>
      </c>
      <c r="AH35">
        <f t="shared" si="13"/>
        <v>20</v>
      </c>
      <c r="AI35">
        <f t="shared" si="14"/>
        <v>2</v>
      </c>
      <c r="AJ35">
        <f t="shared" si="15"/>
        <v>0</v>
      </c>
      <c r="AK35">
        <f t="shared" si="16"/>
        <v>18</v>
      </c>
      <c r="AL35" s="2">
        <f t="shared" si="17"/>
        <v>0.25</v>
      </c>
      <c r="AM35" s="2">
        <f t="shared" si="18"/>
        <v>0.75</v>
      </c>
      <c r="AN35" s="2">
        <f t="shared" si="19"/>
        <v>0</v>
      </c>
      <c r="AO35" s="2">
        <f t="shared" si="20"/>
        <v>0.16666666666666666</v>
      </c>
      <c r="AP35" s="2">
        <f t="shared" si="21"/>
        <v>4.1666666666666664E-2</v>
      </c>
      <c r="AQ35" s="2">
        <f t="shared" si="22"/>
        <v>0.125</v>
      </c>
      <c r="AR35" s="2">
        <f t="shared" si="23"/>
        <v>0.33333333333333331</v>
      </c>
      <c r="AS35" s="2">
        <f t="shared" si="24"/>
        <v>0</v>
      </c>
      <c r="AT35" s="2">
        <f t="shared" si="25"/>
        <v>4.1666666666666664E-2</v>
      </c>
      <c r="AU35" s="2">
        <f t="shared" si="26"/>
        <v>0.29166666666666669</v>
      </c>
      <c r="AV35" s="3">
        <f t="shared" ca="1" si="27"/>
        <v>1.1428571428571428</v>
      </c>
      <c r="AW35" s="2">
        <f t="shared" si="28"/>
        <v>0</v>
      </c>
      <c r="AX35" s="2">
        <f t="shared" si="29"/>
        <v>0</v>
      </c>
      <c r="AY35">
        <f t="shared" si="30"/>
        <v>8</v>
      </c>
      <c r="AZ35">
        <f t="shared" si="31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2"/>
        <v>#N/A</v>
      </c>
      <c r="BS35" t="e">
        <f>IFERROR(IF(OR(ISNA($A35),$AC35&lt;100),NA(),IF(FLOOR(2^($BR35+(LOG(100)/LOG(2))),2)-100&gt; _xlfn.AGGREGATE(4,6,$BZ$3:$DF$2000)+2000,NA(),FLOOR(2^($BR35+(LOG(100)/LOG(2))),2))), NA())</f>
        <v>#N/A</v>
      </c>
      <c r="BT35" t="e">
        <f>IFERROR(IF(OR(ISNA($A35),$AC35&lt;100),NA(),IF(FLOOR((2^(($BR35+4*LOG(10)/LOG(2))/2)),2)&gt; _xlfn.AGGREGATE(4,6,$BZ$3:$DF$2000)+2000,NA(),FLOOR((2^(($BR35+4*LOG(10)/LOG(2))/2)),2))), NA())</f>
        <v>#N/A</v>
      </c>
      <c r="BU35" t="e">
        <f>IFERROR(IF(OR(ISNA($A35),$AC35&lt;100),NA(),IF(FLOOR((2^(($BR35+6*LOG(10)/LOG(2))/3)),2)&gt; _xlfn.AGGREGATE(4,6,$BZ$3:$DF$2000)+2000,NA(),FLOOR((2^(($BR35+6*LOG(10)/LOG(2))/3)),2))), NA())</f>
        <v>#N/A</v>
      </c>
      <c r="BV35" t="e">
        <f>IFERROR(IF(OR(ISNA($A35),$AC35&lt;100),NA(),IF(FLOOR((2^(($BR35+8*LOG(10)/LOG(2))/4)),2)&gt; _xlfn.AGGREGATE(4,6,$BZ$3:$DF$2000)+2000,NA(),FLOOR((2^(($BR35+8*LOG(10)/LOG(2))/4)),2))), NA())</f>
        <v>#N/A</v>
      </c>
      <c r="BW35" t="e">
        <f>IFERROR(IF(OR(ISNA($A35),$AC35&lt;100),NA(),IF(FLOOR((2^(($BR35+10*LOG(10)/LOG(2))/5)),2)&gt; _xlfn.AGGREGATE(4,6,$BZ$3:$DF$2000)+2000,NA(),FLOOR((2^(($BR35+10*LOG(10)/LOG(2))/5)),2))),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_xlfn.AGGREGATE(4,6,$BZ$3:$DF$2000)+2000,NA(),FLOOR((2^(($BR35+2*_xlfn.XLOOKUP(_xlfn.AGGREGATE(4,6,$BR$3:$BR1986),$BR$3:$BR$2000,$CA$3:$CA$2000,1,1)*LOG(10)/LOG(2))/_xlfn.XLOOKUP(_xlfn.AGGREGATE(4,6,$BR$3:$BR1986),$BR$3:$BR$2000,$CA$3:$CA$2000,1,1))),2))),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3"/>
        <v>#N/A</v>
      </c>
      <c r="CA35" t="e">
        <f t="shared" ref="CA35:CA66" si="43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>
        <f t="shared" si="34"/>
        <v>#N/A</v>
      </c>
      <c r="CD35" t="e" cm="1">
        <f t="array" ref="CD35">IFERROR(IF(OR(ISNA($A35),$AC35&lt;100,INDEX(International!C$3:C$2000,_xlfn.XMATCH(100,International!C$3:C$2000,1,1)+$BR35)=""),NA(),INDEX(International!C$3:C$2000,_xlfn.XMATCH(100,International!C$3:C$2000,1,1)+$BR35)), NA())</f>
        <v>#N/A</v>
      </c>
      <c r="CE35" t="e">
        <f t="shared" ref="CE35:CE66" si="44">IF(OR(ISNA($A35),$AC35&lt;100),NA(),($BR35*LOG(2)/LOG(CD35/100)))</f>
        <v>#N/A</v>
      </c>
      <c r="CF35" t="e">
        <f>IF(OR(ISNA($A35),$AC35&lt;100),NA(),IF($BR35=0,0,FLOOR((CD35-_xlfn.XLOOKUP(_xlfn.AGGREGATE(5,6,$BR$3:$BR1986),$BR$3:$BR$2000,CD$3:CD$2000,1,1))/_xlfn.XLOOKUP($BR35,$BR$3:$BR$2000,$BR$3:$BR$2000,1,1), 1)))</f>
        <v>#N/A</v>
      </c>
      <c r="CG35" t="e">
        <f t="shared" si="35"/>
        <v>#N/A</v>
      </c>
      <c r="CH35" t="e" cm="1">
        <f t="array" ref="CH35">IFERROR(IF(OR(ISNA($A35),$AC35&lt;100,INDEX(International!F$3:F$2000,_xlfn.XMATCH(100,International!F$3:F$2000,1,1)+$BR35)=""),NA(),INDEX(International!F$3:F$2000,_xlfn.XMATCH(100,International!F$3:F$2000,1,1)+$BR35)), NA())</f>
        <v>#N/A</v>
      </c>
      <c r="CI35" t="e">
        <f t="shared" ref="CI35:CI66" si="45">IF(OR(ISNA($A35),$AC35&lt;100),NA(),IF(CH35=100,0,($BR35*LOG(2)/LOG(CH35/100))))</f>
        <v>#N/A</v>
      </c>
      <c r="CJ35" t="e">
        <f>IF(OR(ISNA($A35),$AC35&lt;100),NA(),IF($BR35=0,0,FLOOR((CH35-_xlfn.XLOOKUP(_xlfn.AGGREGATE(5,6,$BR$3:$BR1986),$BR$3:$BR$2000,CH$3:CH$2000,1,1))/_xlfn.XLOOKUP($BR35,$BR$3:$BR$2000,$BR$3:$BR$2000,1,1), 1)))</f>
        <v>#N/A</v>
      </c>
      <c r="CK35" t="e">
        <f t="shared" si="36"/>
        <v>#N/A</v>
      </c>
      <c r="CL35" t="e" cm="1">
        <f t="array" ref="CL35">IFERROR(IF(OR(ISNA($A35),$AC35&lt;100,INDEX(International!I$3:I$2000,_xlfn.XMATCH(100,International!I$3:I$2000,1,1)+$BR35)=""),NA(),INDEX(International!I$3:I$2000,_xlfn.XMATCH(100,International!I$3:I$2000,1,1)+$BR35)), NA())</f>
        <v>#N/A</v>
      </c>
      <c r="CM35" t="e">
        <f t="shared" ref="CM35:CM66" si="4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>
        <f t="shared" si="37"/>
        <v>#N/A</v>
      </c>
      <c r="CP35" t="e" cm="1">
        <f t="array" ref="CP35">IFERROR(IF(OR(ISNA($A35),$AC35&lt;100,INDEX(International!L$3:L$2000,_xlfn.XMATCH(100,International!L$3:L$2000,1,1)+$BR35)=""),NA(),INDEX(International!L$3:L$2000,_xlfn.XMATCH(100,International!L$3:L$2000,1,1)+$BR35)), NA())</f>
        <v>#N/A</v>
      </c>
      <c r="CQ35" t="e">
        <f t="shared" ref="CQ35:CQ66" si="47">IF(OR(ISNA($A35),$AC35&lt;100),NA(),IF(CP35=100,0,($BR35*LOG(2)/LOG(CP35/100))))</f>
        <v>#N/A</v>
      </c>
      <c r="CR35" t="e">
        <f>IF(OR(ISNA($A35),$AC35&lt;100),NA(),IF($BR35=0,0,FLOOR((CP35-_xlfn.XLOOKUP(_xlfn.AGGREGATE(5,6,$BR$3:$BR1986),$BR$3:$BR$2000,CP$3:CP$2000,1,1))/_xlfn.XLOOKUP($BR35,$BR$3:$BR$2000,$BR$3:$BR$2000,1,1), 1)))</f>
        <v>#N/A</v>
      </c>
      <c r="CS35" t="e">
        <f t="shared" si="38"/>
        <v>#N/A</v>
      </c>
      <c r="CT35" t="e" cm="1">
        <f t="array" ref="CT35">IFERROR(IF(OR(ISNA($A35),$AC35&lt;100,INDEX(International!O$3:O$2000,_xlfn.XMATCH(100,International!O$3:O$2000,1,1)+$BR35)=""),NA(),INDEX(International!O$3:O$2000,_xlfn.XMATCH(100,International!O$3:O$2000,1,1)+$BR35)), NA())</f>
        <v>#N/A</v>
      </c>
      <c r="CU35" t="e">
        <f>IF(OR(ISNA($A35),$AC35&lt;100),NA(),IF(CT35=100,0,($BR35*LOG(2)/LOG(CT35/100))))</f>
        <v>#N/A</v>
      </c>
      <c r="CV35" t="e">
        <f>IF(OR(ISNA($A35),$AC35&lt;100),NA(),IF($BR35=0,0,FLOOR((CT35-_xlfn.XLOOKUP(_xlfn.AGGREGATE(5,6,$BR$3:$BR1986),$BR$3:$BR$2000,CT$3:CT$2000,1,1))/_xlfn.XLOOKUP($BR35,$BR$3:$BR$2000,$BR$3:$BR$2000,1,1), 1)))</f>
        <v>#N/A</v>
      </c>
      <c r="CW35" t="e">
        <f t="shared" si="39"/>
        <v>#N/A</v>
      </c>
      <c r="CX35" t="e" cm="1">
        <f t="array" ref="CX35">IFERROR(IF(OR(ISNA($A35),$AC35&lt;100,INDEX(International!R$3:R$2000,_xlfn.XMATCH(100,International!R$3:R$2000,1,1)+$BR35)=""),NA(),INDEX(International!R$3:R$2000,_xlfn.XMATCH(100,International!R$3:R$2000,1,1)+$BR35)), NA())</f>
        <v>#N/A</v>
      </c>
      <c r="CY35" t="e">
        <f t="shared" ref="CY35:CY66" si="4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 t="shared" si="40"/>
        <v>#N/A</v>
      </c>
      <c r="DB35" t="e" cm="1">
        <f t="array" ref="DB35">IFERROR(IF(OR(ISNA($A35),$AC35&lt;100,INDEX(International!U$3:U$2000,_xlfn.XMATCH(100,International!U$3:U$2000,1,1)+$BR35)=""),NA(),INDEX(International!U$3:U$2000,_xlfn.XMATCH(100,International!U$3:U$2000,1,1)+$BR35)), NA())</f>
        <v>#N/A</v>
      </c>
      <c r="DC35" t="e">
        <f t="shared" ref="DC35:DC66" si="49">IF(OR(ISNA($A35),$AC35&lt;100),NA(),IF(DB35=100,0,($BR35*LOG(2)/LOG(DB35/100))))</f>
        <v>#N/A</v>
      </c>
      <c r="DD35" t="e">
        <f>IF(OR(ISNA($A35),$AC35&lt;100),NA(),IF($BR35=0,0,FLOOR((DB35-_xlfn.XLOOKUP(_xlfn.AGGREGATE(5,6,$BR$3:$BR1986),$BR$3:$BR$2000,DB$3:DB$2000,1,1))/_xlfn.XLOOKUP($BR35,$BR$3:$BR$2000,$BR$3:$BR$2000,1,1), 1)))</f>
        <v>#N/A</v>
      </c>
      <c r="DE35" t="e">
        <f t="shared" si="41"/>
        <v>#N/A</v>
      </c>
      <c r="DF35" t="e" cm="1">
        <f t="array" ref="DF35">IFERROR(IF(OR(ISNA($A35),$AC35&lt;100,INDEX(International!X$3:X$2000,_xlfn.XMATCH(100,International!X$3:X$2000,1,1)+$BR35)=""),NA(),INDEX(International!X$3:X$2000,_xlfn.XMATCH(100,International!X$3:X$2000,1,1)+$BR35)), NA())</f>
        <v>#N/A</v>
      </c>
      <c r="DG35" t="e">
        <f t="shared" ref="DG35:DG66" si="50">IF(OR(ISNA($A35),$AC35&lt;100),NA(),IF(DF35=100,0,($BR35*LOG(2)/LOG(DF35/100))))</f>
        <v>#N/A</v>
      </c>
      <c r="DH35" t="e">
        <f>IF(OR(ISNA($A35),$AC35&lt;100),NA(),IF($BR35=0,0,FLOOR((DF35-_xlfn.XLOOKUP(_xlfn.AGGREGATE(5,6,$BR$3:$BR1986),$BR$3:$BR$2000,DF$3:DF$2000,1,1))/_xlfn.XLOOKUP($BR35,$BR$3:$BR$2000,$BR$3:$BR$2000,1,1), 1)))</f>
        <v>#N/A</v>
      </c>
      <c r="DI35" t="e">
        <f t="shared" si="42"/>
        <v>#N/A</v>
      </c>
      <c r="DJ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34+1,DJ34+1,NA())))</f>
        <v>#N/A</v>
      </c>
      <c r="DK35" t="e" cm="1">
        <f t="array" ref="DK35">IFERROR(IF(ISNA($A35),NA(),INDEX(B$3:B$2000,_xlfn.XMATCH(Configuration!$B$12,B$3:B$2000,1,1)+$DJ35)-0), NA())</f>
        <v>#N/A</v>
      </c>
      <c r="DL35" t="e" cm="1">
        <f t="array" ref="DL35">IFERROR(IF(ISNA($A35),NA(),INDEX(E$3:E$2000,_xlfn.XMATCH(Configuration!$B$12,E$3:E$2000,1,1)+$DJ35)-0), NA())</f>
        <v>#N/A</v>
      </c>
      <c r="DM35" t="e" cm="1">
        <f t="array" ref="DM35">IFERROR(IF(ISNA($A35),NA(),INDEX(H$3:H$2000,_xlfn.XMATCH(Configuration!$B$12,H$3:H$2000,1,1)+$DJ35)-0), NA())</f>
        <v>#N/A</v>
      </c>
      <c r="DN35" t="e" cm="1">
        <f t="array" ref="DN35">IFERROR(IF(ISNA($A35),NA(),INDEX(K$3:K$2000,_xlfn.XMATCH(Configuration!$B$12,K$3:K$2000,1,1)+$DJ35)-0), NA())</f>
        <v>#N/A</v>
      </c>
      <c r="DO35" t="e" cm="1">
        <f t="array" ref="DO35">IFERROR(IF(ISNA($A35),NA(),INDEX(N$3:N$2000,_xlfn.XMATCH(Configuration!$B$12,N$3:N$2000,1,1)+$DJ35)-0), NA())</f>
        <v>#N/A</v>
      </c>
      <c r="DP35" t="e" cm="1">
        <f t="array" ref="DP35">IFERROR(IF(ISNA($A35),NA(),INDEX(Q$3:Q$2000,_xlfn.XMATCH(Configuration!$B$12,Q$3:Q$2000,1,1)+$DJ35)-0), NA())</f>
        <v>#N/A</v>
      </c>
      <c r="DQ35" t="e" cm="1">
        <f t="array" ref="DQ35">IFERROR(IF(ISNA($A35),NA(),INDEX(T$3:T$2000,_xlfn.XMATCH(Configuration!$B$12,T$3:T$2000,1,1)+$DJ35)-0), NA())</f>
        <v>#N/A</v>
      </c>
      <c r="DR35" t="e" cm="1">
        <f t="array" ref="DR35">IFERROR(IF(ISNA($A35),NA(),INDEX(W$3:W$2000,_xlfn.XMATCH(Configuration!$B$12,W$3:W$2000,1,1)+$DJ35)-0), NA())</f>
        <v>#N/A</v>
      </c>
    </row>
    <row r="36" spans="1:122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8"/>
        <v>24</v>
      </c>
      <c r="AD36">
        <f t="shared" si="9"/>
        <v>6</v>
      </c>
      <c r="AE36">
        <f t="shared" si="10"/>
        <v>2</v>
      </c>
      <c r="AF36" s="5">
        <f t="shared" si="11"/>
        <v>0</v>
      </c>
      <c r="AG36">
        <f t="shared" si="12"/>
        <v>16</v>
      </c>
      <c r="AH36">
        <f t="shared" si="13"/>
        <v>20</v>
      </c>
      <c r="AI36">
        <f t="shared" si="14"/>
        <v>2</v>
      </c>
      <c r="AJ36">
        <f t="shared" si="15"/>
        <v>0</v>
      </c>
      <c r="AK36">
        <f t="shared" si="16"/>
        <v>18</v>
      </c>
      <c r="AL36" s="2">
        <f t="shared" si="17"/>
        <v>0.25</v>
      </c>
      <c r="AM36" s="2">
        <f t="shared" si="18"/>
        <v>0.75</v>
      </c>
      <c r="AN36" s="2">
        <f t="shared" si="19"/>
        <v>0</v>
      </c>
      <c r="AO36" s="2">
        <f t="shared" si="20"/>
        <v>0.16666666666666666</v>
      </c>
      <c r="AP36" s="2">
        <f t="shared" si="21"/>
        <v>4.1666666666666664E-2</v>
      </c>
      <c r="AQ36" s="2">
        <f t="shared" si="22"/>
        <v>0.125</v>
      </c>
      <c r="AR36" s="2">
        <f t="shared" si="23"/>
        <v>0.33333333333333331</v>
      </c>
      <c r="AS36" s="2">
        <f t="shared" si="24"/>
        <v>0</v>
      </c>
      <c r="AT36" s="2">
        <f t="shared" si="25"/>
        <v>4.1666666666666664E-2</v>
      </c>
      <c r="AU36" s="2">
        <f t="shared" si="26"/>
        <v>0.29166666666666669</v>
      </c>
      <c r="AV36" s="3">
        <f t="shared" ca="1" si="27"/>
        <v>1.1428571428571428</v>
      </c>
      <c r="AW36" s="2">
        <f t="shared" si="28"/>
        <v>0</v>
      </c>
      <c r="AX36" s="2">
        <f t="shared" si="29"/>
        <v>0</v>
      </c>
      <c r="AY36">
        <f t="shared" si="30"/>
        <v>7</v>
      </c>
      <c r="AZ36">
        <f t="shared" si="31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2"/>
        <v>#N/A</v>
      </c>
      <c r="BS36" t="e">
        <f>IFERROR(IF(OR(ISNA($A36),$AC36&lt;100),NA(),IF(FLOOR(2^($BR36+(LOG(100)/LOG(2))),2)-100&gt; _xlfn.AGGREGATE(4,6,$BZ$3:$DF$2000)+2000,NA(),FLOOR(2^($BR36+(LOG(100)/LOG(2))),2))), NA())</f>
        <v>#N/A</v>
      </c>
      <c r="BT36" t="e">
        <f>IFERROR(IF(OR(ISNA($A36),$AC36&lt;100),NA(),IF(FLOOR((2^(($BR36+4*LOG(10)/LOG(2))/2)),2)&gt; _xlfn.AGGREGATE(4,6,$BZ$3:$DF$2000)+2000,NA(),FLOOR((2^(($BR36+4*LOG(10)/LOG(2))/2)),2))), NA())</f>
        <v>#N/A</v>
      </c>
      <c r="BU36" t="e">
        <f>IFERROR(IF(OR(ISNA($A36),$AC36&lt;100),NA(),IF(FLOOR((2^(($BR36+6*LOG(10)/LOG(2))/3)),2)&gt; _xlfn.AGGREGATE(4,6,$BZ$3:$DF$2000)+2000,NA(),FLOOR((2^(($BR36+6*LOG(10)/LOG(2))/3)),2))), NA())</f>
        <v>#N/A</v>
      </c>
      <c r="BV36" t="e">
        <f>IFERROR(IF(OR(ISNA($A36),$AC36&lt;100),NA(),IF(FLOOR((2^(($BR36+8*LOG(10)/LOG(2))/4)),2)&gt; _xlfn.AGGREGATE(4,6,$BZ$3:$DF$2000)+2000,NA(),FLOOR((2^(($BR36+8*LOG(10)/LOG(2))/4)),2))), NA())</f>
        <v>#N/A</v>
      </c>
      <c r="BW36" t="e">
        <f>IFERROR(IF(OR(ISNA($A36),$AC36&lt;100),NA(),IF(FLOOR((2^(($BR36+10*LOG(10)/LOG(2))/5)),2)&gt; _xlfn.AGGREGATE(4,6,$BZ$3:$DF$2000)+2000,NA(),FLOOR((2^(($BR36+10*LOG(10)/LOG(2))/5)),2))),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_xlfn.AGGREGATE(4,6,$BZ$3:$DF$2000)+2000,NA(),FLOOR((2^(($BR36+2*_xlfn.XLOOKUP(_xlfn.AGGREGATE(4,6,$BR$3:$BR1987),$BR$3:$BR$2000,$CA$3:$CA$2000,1,1)*LOG(10)/LOG(2))/_xlfn.XLOOKUP(_xlfn.AGGREGATE(4,6,$BR$3:$BR1987),$BR$3:$BR$2000,$CA$3:$CA$2000,1,1))),2))),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3"/>
        <v>#N/A</v>
      </c>
      <c r="CA36" t="e">
        <f t="shared" si="43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>
        <f t="shared" si="34"/>
        <v>#N/A</v>
      </c>
      <c r="CD36" t="e" cm="1">
        <f t="array" ref="CD36">IFERROR(IF(OR(ISNA($A36),$AC36&lt;100,INDEX(International!C$3:C$2000,_xlfn.XMATCH(100,International!C$3:C$2000,1,1)+$BR36)=""),NA(),INDEX(International!C$3:C$2000,_xlfn.XMATCH(100,International!C$3:C$2000,1,1)+$BR36)), NA())</f>
        <v>#N/A</v>
      </c>
      <c r="CE36" t="e">
        <f t="shared" si="44"/>
        <v>#N/A</v>
      </c>
      <c r="CF36" t="e">
        <f>IF(OR(ISNA($A36),$AC36&lt;100),NA(),IF($BR36=0,0,FLOOR((CD36-_xlfn.XLOOKUP(_xlfn.AGGREGATE(5,6,$BR$3:$BR1987),$BR$3:$BR$2000,CD$3:CD$2000,1,1))/_xlfn.XLOOKUP($BR36,$BR$3:$BR$2000,$BR$3:$BR$2000,1,1), 1)))</f>
        <v>#N/A</v>
      </c>
      <c r="CG36" t="e">
        <f t="shared" si="35"/>
        <v>#N/A</v>
      </c>
      <c r="CH36" t="e" cm="1">
        <f t="array" ref="CH36">IFERROR(IF(OR(ISNA($A36),$AC36&lt;100,INDEX(International!F$3:F$2000,_xlfn.XMATCH(100,International!F$3:F$2000,1,1)+$BR36)=""),NA(),INDEX(International!F$3:F$2000,_xlfn.XMATCH(100,International!F$3:F$2000,1,1)+$BR36)), NA())</f>
        <v>#N/A</v>
      </c>
      <c r="CI36" t="e">
        <f t="shared" si="45"/>
        <v>#N/A</v>
      </c>
      <c r="CJ36" t="e">
        <f>IF(OR(ISNA($A36),$AC36&lt;100),NA(),IF($BR36=0,0,FLOOR((CH36-_xlfn.XLOOKUP(_xlfn.AGGREGATE(5,6,$BR$3:$BR1987),$BR$3:$BR$2000,CH$3:CH$2000,1,1))/_xlfn.XLOOKUP($BR36,$BR$3:$BR$2000,$BR$3:$BR$2000,1,1), 1)))</f>
        <v>#N/A</v>
      </c>
      <c r="CK36" t="e">
        <f t="shared" si="36"/>
        <v>#N/A</v>
      </c>
      <c r="CL36" t="e" cm="1">
        <f t="array" ref="CL36">IFERROR(IF(OR(ISNA($A36),$AC36&lt;100,INDEX(International!I$3:I$2000,_xlfn.XMATCH(100,International!I$3:I$2000,1,1)+$BR36)=""),NA(),INDEX(International!I$3:I$2000,_xlfn.XMATCH(100,International!I$3:I$2000,1,1)+$BR36)), NA())</f>
        <v>#N/A</v>
      </c>
      <c r="CM36" t="e">
        <f t="shared" si="46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>
        <f t="shared" si="37"/>
        <v>#N/A</v>
      </c>
      <c r="CP36" t="e" cm="1">
        <f t="array" ref="CP36">IFERROR(IF(OR(ISNA($A36),$AC36&lt;100,INDEX(International!L$3:L$2000,_xlfn.XMATCH(100,International!L$3:L$2000,1,1)+$BR36)=""),NA(),INDEX(International!L$3:L$2000,_xlfn.XMATCH(100,International!L$3:L$2000,1,1)+$BR36)), NA())</f>
        <v>#N/A</v>
      </c>
      <c r="CQ36" t="e">
        <f t="shared" si="47"/>
        <v>#N/A</v>
      </c>
      <c r="CR36" t="e">
        <f>IF(OR(ISNA($A36),$AC36&lt;100),NA(),IF($BR36=0,0,FLOOR((CP36-_xlfn.XLOOKUP(_xlfn.AGGREGATE(5,6,$BR$3:$BR1987),$BR$3:$BR$2000,CP$3:CP$2000,1,1))/_xlfn.XLOOKUP($BR36,$BR$3:$BR$2000,$BR$3:$BR$2000,1,1), 1)))</f>
        <v>#N/A</v>
      </c>
      <c r="CS36" t="e">
        <f t="shared" si="38"/>
        <v>#N/A</v>
      </c>
      <c r="CT36" t="e" cm="1">
        <f t="array" ref="CT36">IFERROR(IF(OR(ISNA($A36),$AC36&lt;100,INDEX(International!O$3:O$2000,_xlfn.XMATCH(100,International!O$3:O$2000,1,1)+$BR36)=""),NA(),INDEX(International!O$3:O$2000,_xlfn.XMATCH(100,International!O$3:O$2000,1,1)+$BR36)), NA())</f>
        <v>#N/A</v>
      </c>
      <c r="CU36" t="e">
        <f>IF(OR(ISNA($A36),$AC36&lt;100),NA(),IF(CT36=100,0,($BR36*LOG(2)/LOG(CT36/100))))</f>
        <v>#N/A</v>
      </c>
      <c r="CV36" t="e">
        <f>IF(OR(ISNA($A36),$AC36&lt;100),NA(),IF($BR36=0,0,FLOOR((CT36-_xlfn.XLOOKUP(_xlfn.AGGREGATE(5,6,$BR$3:$BR1987),$BR$3:$BR$2000,CT$3:CT$2000,1,1))/_xlfn.XLOOKUP($BR36,$BR$3:$BR$2000,$BR$3:$BR$2000,1,1), 1)))</f>
        <v>#N/A</v>
      </c>
      <c r="CW36" t="e">
        <f t="shared" si="39"/>
        <v>#N/A</v>
      </c>
      <c r="CX36" t="e" cm="1">
        <f t="array" ref="CX36">IFERROR(IF(OR(ISNA($A36),$AC36&lt;100,INDEX(International!R$3:R$2000,_xlfn.XMATCH(100,International!R$3:R$2000,1,1)+$BR36)=""),NA(),INDEX(International!R$3:R$2000,_xlfn.XMATCH(100,International!R$3:R$2000,1,1)+$BR36)), NA())</f>
        <v>#N/A</v>
      </c>
      <c r="CY36" t="e">
        <f t="shared" si="48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 t="shared" si="40"/>
        <v>#N/A</v>
      </c>
      <c r="DB36" t="e" cm="1">
        <f t="array" ref="DB36">IFERROR(IF(OR(ISNA($A36),$AC36&lt;100,INDEX(International!U$3:U$2000,_xlfn.XMATCH(100,International!U$3:U$2000,1,1)+$BR36)=""),NA(),INDEX(International!U$3:U$2000,_xlfn.XMATCH(100,International!U$3:U$2000,1,1)+$BR36)), NA())</f>
        <v>#N/A</v>
      </c>
      <c r="DC36" t="e">
        <f t="shared" si="49"/>
        <v>#N/A</v>
      </c>
      <c r="DD36" t="e">
        <f>IF(OR(ISNA($A36),$AC36&lt;100),NA(),IF($BR36=0,0,FLOOR((DB36-_xlfn.XLOOKUP(_xlfn.AGGREGATE(5,6,$BR$3:$BR1987),$BR$3:$BR$2000,DB$3:DB$2000,1,1))/_xlfn.XLOOKUP($BR36,$BR$3:$BR$2000,$BR$3:$BR$2000,1,1), 1)))</f>
        <v>#N/A</v>
      </c>
      <c r="DE36" t="e">
        <f t="shared" si="41"/>
        <v>#N/A</v>
      </c>
      <c r="DF36" t="e" cm="1">
        <f t="array" ref="DF36">IFERROR(IF(OR(ISNA($A36),$AC36&lt;100,INDEX(International!X$3:X$2000,_xlfn.XMATCH(100,International!X$3:X$2000,1,1)+$BR36)=""),NA(),INDEX(International!X$3:X$2000,_xlfn.XMATCH(100,International!X$3:X$2000,1,1)+$BR36)), NA())</f>
        <v>#N/A</v>
      </c>
      <c r="DG36" t="e">
        <f t="shared" si="50"/>
        <v>#N/A</v>
      </c>
      <c r="DH36" t="e">
        <f>IF(OR(ISNA($A36),$AC36&lt;100),NA(),IF($BR36=0,0,FLOOR((DF36-_xlfn.XLOOKUP(_xlfn.AGGREGATE(5,6,$BR$3:$BR1987),$BR$3:$BR$2000,DF$3:DF$2000,1,1))/_xlfn.XLOOKUP($BR36,$BR$3:$BR$2000,$BR$3:$BR$2000,1,1), 1)))</f>
        <v>#N/A</v>
      </c>
      <c r="DI36" t="e">
        <f t="shared" si="42"/>
        <v>#N/A</v>
      </c>
      <c r="DJ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35+1,DJ35+1,NA())))</f>
        <v>#N/A</v>
      </c>
      <c r="DK36" t="e" cm="1">
        <f t="array" ref="DK36">IFERROR(IF(ISNA($A36),NA(),INDEX(B$3:B$2000,_xlfn.XMATCH(Configuration!$B$12,B$3:B$2000,1,1)+$DJ36)-0), NA())</f>
        <v>#N/A</v>
      </c>
      <c r="DL36" t="e" cm="1">
        <f t="array" ref="DL36">IFERROR(IF(ISNA($A36),NA(),INDEX(E$3:E$2000,_xlfn.XMATCH(Configuration!$B$12,E$3:E$2000,1,1)+$DJ36)-0), NA())</f>
        <v>#N/A</v>
      </c>
      <c r="DM36" t="e" cm="1">
        <f t="array" ref="DM36">IFERROR(IF(ISNA($A36),NA(),INDEX(H$3:H$2000,_xlfn.XMATCH(Configuration!$B$12,H$3:H$2000,1,1)+$DJ36)-0), NA())</f>
        <v>#N/A</v>
      </c>
      <c r="DN36" t="e" cm="1">
        <f t="array" ref="DN36">IFERROR(IF(ISNA($A36),NA(),INDEX(K$3:K$2000,_xlfn.XMATCH(Configuration!$B$12,K$3:K$2000,1,1)+$DJ36)-0), NA())</f>
        <v>#N/A</v>
      </c>
      <c r="DO36" t="e" cm="1">
        <f t="array" ref="DO36">IFERROR(IF(ISNA($A36),NA(),INDEX(N$3:N$2000,_xlfn.XMATCH(Configuration!$B$12,N$3:N$2000,1,1)+$DJ36)-0), NA())</f>
        <v>#N/A</v>
      </c>
      <c r="DP36" t="e" cm="1">
        <f t="array" ref="DP36">IFERROR(IF(ISNA($A36),NA(),INDEX(Q$3:Q$2000,_xlfn.XMATCH(Configuration!$B$12,Q$3:Q$2000,1,1)+$DJ36)-0), NA())</f>
        <v>#N/A</v>
      </c>
      <c r="DQ36" t="e" cm="1">
        <f t="array" ref="DQ36">IFERROR(IF(ISNA($A36),NA(),INDEX(T$3:T$2000,_xlfn.XMATCH(Configuration!$B$12,T$3:T$2000,1,1)+$DJ36)-0), NA())</f>
        <v>#N/A</v>
      </c>
      <c r="DR36" t="e" cm="1">
        <f t="array" ref="DR36">IFERROR(IF(ISNA($A36),NA(),INDEX(W$3:W$2000,_xlfn.XMATCH(Configuration!$B$12,W$3:W$2000,1,1)+$DJ36)-0), NA())</f>
        <v>#N/A</v>
      </c>
    </row>
    <row r="37" spans="1:122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8"/>
        <v>24</v>
      </c>
      <c r="AD37">
        <f t="shared" si="9"/>
        <v>6</v>
      </c>
      <c r="AE37">
        <f t="shared" si="10"/>
        <v>2</v>
      </c>
      <c r="AF37" s="5">
        <f t="shared" si="11"/>
        <v>0</v>
      </c>
      <c r="AG37">
        <f t="shared" si="12"/>
        <v>16</v>
      </c>
      <c r="AH37">
        <f t="shared" si="13"/>
        <v>20</v>
      </c>
      <c r="AI37">
        <f t="shared" si="14"/>
        <v>2</v>
      </c>
      <c r="AJ37">
        <f t="shared" si="15"/>
        <v>0</v>
      </c>
      <c r="AK37">
        <f t="shared" si="16"/>
        <v>18</v>
      </c>
      <c r="AL37" s="2">
        <f t="shared" si="17"/>
        <v>0.25</v>
      </c>
      <c r="AM37" s="2">
        <f t="shared" si="18"/>
        <v>0.75</v>
      </c>
      <c r="AN37" s="2">
        <f t="shared" si="19"/>
        <v>0</v>
      </c>
      <c r="AO37" s="2">
        <f t="shared" si="20"/>
        <v>0.16666666666666666</v>
      </c>
      <c r="AP37" s="2">
        <f t="shared" si="21"/>
        <v>4.1666666666666664E-2</v>
      </c>
      <c r="AQ37" s="2">
        <f t="shared" si="22"/>
        <v>0.125</v>
      </c>
      <c r="AR37" s="2">
        <f t="shared" si="23"/>
        <v>0.33333333333333331</v>
      </c>
      <c r="AS37" s="2">
        <f t="shared" si="24"/>
        <v>0</v>
      </c>
      <c r="AT37" s="2">
        <f t="shared" si="25"/>
        <v>4.1666666666666664E-2</v>
      </c>
      <c r="AU37" s="2">
        <f t="shared" si="26"/>
        <v>0.29166666666666669</v>
      </c>
      <c r="AV37" s="3">
        <f t="shared" ca="1" si="27"/>
        <v>1</v>
      </c>
      <c r="AW37" s="2">
        <f t="shared" si="28"/>
        <v>0</v>
      </c>
      <c r="AX37" s="2">
        <f t="shared" si="29"/>
        <v>0</v>
      </c>
      <c r="AY37">
        <f t="shared" si="30"/>
        <v>6</v>
      </c>
      <c r="AZ37">
        <f t="shared" si="31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2"/>
        <v>#N/A</v>
      </c>
      <c r="BS37" t="e">
        <f>IFERROR(IF(OR(ISNA($A37),$AC37&lt;100),NA(),IF(FLOOR(2^($BR37+(LOG(100)/LOG(2))),2)-100&gt; _xlfn.AGGREGATE(4,6,$BZ$3:$DF$2000)+2000,NA(),FLOOR(2^($BR37+(LOG(100)/LOG(2))),2))), NA())</f>
        <v>#N/A</v>
      </c>
      <c r="BT37" t="e">
        <f>IFERROR(IF(OR(ISNA($A37),$AC37&lt;100),NA(),IF(FLOOR((2^(($BR37+4*LOG(10)/LOG(2))/2)),2)&gt; _xlfn.AGGREGATE(4,6,$BZ$3:$DF$2000)+2000,NA(),FLOOR((2^(($BR37+4*LOG(10)/LOG(2))/2)),2))), NA())</f>
        <v>#N/A</v>
      </c>
      <c r="BU37" t="e">
        <f>IFERROR(IF(OR(ISNA($A37),$AC37&lt;100),NA(),IF(FLOOR((2^(($BR37+6*LOG(10)/LOG(2))/3)),2)&gt; _xlfn.AGGREGATE(4,6,$BZ$3:$DF$2000)+2000,NA(),FLOOR((2^(($BR37+6*LOG(10)/LOG(2))/3)),2))), NA())</f>
        <v>#N/A</v>
      </c>
      <c r="BV37" t="e">
        <f>IFERROR(IF(OR(ISNA($A37),$AC37&lt;100),NA(),IF(FLOOR((2^(($BR37+8*LOG(10)/LOG(2))/4)),2)&gt; _xlfn.AGGREGATE(4,6,$BZ$3:$DF$2000)+2000,NA(),FLOOR((2^(($BR37+8*LOG(10)/LOG(2))/4)),2))), NA())</f>
        <v>#N/A</v>
      </c>
      <c r="BW37" t="e">
        <f>IFERROR(IF(OR(ISNA($A37),$AC37&lt;100),NA(),IF(FLOOR((2^(($BR37+10*LOG(10)/LOG(2))/5)),2)&gt; _xlfn.AGGREGATE(4,6,$BZ$3:$DF$2000)+2000,NA(),FLOOR((2^(($BR37+10*LOG(10)/LOG(2))/5)),2))),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_xlfn.AGGREGATE(4,6,$BZ$3:$DF$2000)+2000,NA(),FLOOR((2^(($BR37+2*_xlfn.XLOOKUP(_xlfn.AGGREGATE(4,6,$BR$3:$BR1988),$BR$3:$BR$2000,$CA$3:$CA$2000,1,1)*LOG(10)/LOG(2))/_xlfn.XLOOKUP(_xlfn.AGGREGATE(4,6,$BR$3:$BR1988),$BR$3:$BR$2000,$CA$3:$CA$2000,1,1))),2))),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3"/>
        <v>#N/A</v>
      </c>
      <c r="CA37" t="e">
        <f t="shared" si="43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>
        <f t="shared" si="34"/>
        <v>#N/A</v>
      </c>
      <c r="CD37" t="e" cm="1">
        <f t="array" ref="CD37">IFERROR(IF(OR(ISNA($A37),$AC37&lt;100,INDEX(International!C$3:C$2000,_xlfn.XMATCH(100,International!C$3:C$2000,1,1)+$BR37)=""),NA(),INDEX(International!C$3:C$2000,_xlfn.XMATCH(100,International!C$3:C$2000,1,1)+$BR37)), NA())</f>
        <v>#N/A</v>
      </c>
      <c r="CE37" t="e">
        <f t="shared" si="44"/>
        <v>#N/A</v>
      </c>
      <c r="CF37" t="e">
        <f>IF(OR(ISNA($A37),$AC37&lt;100),NA(),IF($BR37=0,0,FLOOR((CD37-_xlfn.XLOOKUP(_xlfn.AGGREGATE(5,6,$BR$3:$BR1988),$BR$3:$BR$2000,CD$3:CD$2000,1,1))/_xlfn.XLOOKUP($BR37,$BR$3:$BR$2000,$BR$3:$BR$2000,1,1), 1)))</f>
        <v>#N/A</v>
      </c>
      <c r="CG37" t="e">
        <f t="shared" si="35"/>
        <v>#N/A</v>
      </c>
      <c r="CH37" t="e" cm="1">
        <f t="array" ref="CH37">IFERROR(IF(OR(ISNA($A37),$AC37&lt;100,INDEX(International!F$3:F$2000,_xlfn.XMATCH(100,International!F$3:F$2000,1,1)+$BR37)=""),NA(),INDEX(International!F$3:F$2000,_xlfn.XMATCH(100,International!F$3:F$2000,1,1)+$BR37)), NA())</f>
        <v>#N/A</v>
      </c>
      <c r="CI37" t="e">
        <f t="shared" si="45"/>
        <v>#N/A</v>
      </c>
      <c r="CJ37" t="e">
        <f>IF(OR(ISNA($A37),$AC37&lt;100),NA(),IF($BR37=0,0,FLOOR((CH37-_xlfn.XLOOKUP(_xlfn.AGGREGATE(5,6,$BR$3:$BR1988),$BR$3:$BR$2000,CH$3:CH$2000,1,1))/_xlfn.XLOOKUP($BR37,$BR$3:$BR$2000,$BR$3:$BR$2000,1,1), 1)))</f>
        <v>#N/A</v>
      </c>
      <c r="CK37" t="e">
        <f t="shared" si="36"/>
        <v>#N/A</v>
      </c>
      <c r="CL37" t="e" cm="1">
        <f t="array" ref="CL37">IFERROR(IF(OR(ISNA($A37),$AC37&lt;100,INDEX(International!I$3:I$2000,_xlfn.XMATCH(100,International!I$3:I$2000,1,1)+$BR37)=""),NA(),INDEX(International!I$3:I$2000,_xlfn.XMATCH(100,International!I$3:I$2000,1,1)+$BR37)), NA())</f>
        <v>#N/A</v>
      </c>
      <c r="CM37" t="e">
        <f t="shared" si="46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>
        <f t="shared" si="37"/>
        <v>#N/A</v>
      </c>
      <c r="CP37" t="e" cm="1">
        <f t="array" ref="CP37">IFERROR(IF(OR(ISNA($A37),$AC37&lt;100,INDEX(International!L$3:L$2000,_xlfn.XMATCH(100,International!L$3:L$2000,1,1)+$BR37)=""),NA(),INDEX(International!L$3:L$2000,_xlfn.XMATCH(100,International!L$3:L$2000,1,1)+$BR37)), NA())</f>
        <v>#N/A</v>
      </c>
      <c r="CQ37" t="e">
        <f t="shared" si="47"/>
        <v>#N/A</v>
      </c>
      <c r="CR37" t="e">
        <f>IF(OR(ISNA($A37),$AC37&lt;100),NA(),IF($BR37=0,0,FLOOR((CP37-_xlfn.XLOOKUP(_xlfn.AGGREGATE(5,6,$BR$3:$BR1988),$BR$3:$BR$2000,CP$3:CP$2000,1,1))/_xlfn.XLOOKUP($BR37,$BR$3:$BR$2000,$BR$3:$BR$2000,1,1), 1)))</f>
        <v>#N/A</v>
      </c>
      <c r="CS37" t="e">
        <f t="shared" si="38"/>
        <v>#N/A</v>
      </c>
      <c r="CT37" t="e" cm="1">
        <f t="array" ref="CT37">IFERROR(IF(OR(ISNA($A37),$AC37&lt;100,INDEX(International!O$3:O$2000,_xlfn.XMATCH(100,International!O$3:O$2000,1,1)+$BR37)=""),NA(),INDEX(International!O$3:O$2000,_xlfn.XMATCH(100,International!O$3:O$2000,1,1)+$BR37)), NA())</f>
        <v>#N/A</v>
      </c>
      <c r="CU37" t="e">
        <f>IF(OR(ISNA($A37),$AC37&lt;100),NA(),IF(CT37=100,0,($BR37*LOG(2)/LOG(CT37/100))))</f>
        <v>#N/A</v>
      </c>
      <c r="CV37" t="e">
        <f>IF(OR(ISNA($A37),$AC37&lt;100),NA(),IF($BR37=0,0,FLOOR((CT37-_xlfn.XLOOKUP(_xlfn.AGGREGATE(5,6,$BR$3:$BR1988),$BR$3:$BR$2000,CT$3:CT$2000,1,1))/_xlfn.XLOOKUP($BR37,$BR$3:$BR$2000,$BR$3:$BR$2000,1,1), 1)))</f>
        <v>#N/A</v>
      </c>
      <c r="CW37" t="e">
        <f t="shared" si="39"/>
        <v>#N/A</v>
      </c>
      <c r="CX37" t="e" cm="1">
        <f t="array" ref="CX37">IFERROR(IF(OR(ISNA($A37),$AC37&lt;100,INDEX(International!R$3:R$2000,_xlfn.XMATCH(100,International!R$3:R$2000,1,1)+$BR37)=""),NA(),INDEX(International!R$3:R$2000,_xlfn.XMATCH(100,International!R$3:R$2000,1,1)+$BR37)), NA())</f>
        <v>#N/A</v>
      </c>
      <c r="CY37" t="e">
        <f t="shared" si="48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 t="shared" si="40"/>
        <v>#N/A</v>
      </c>
      <c r="DB37" t="e" cm="1">
        <f t="array" ref="DB37">IFERROR(IF(OR(ISNA($A37),$AC37&lt;100,INDEX(International!U$3:U$2000,_xlfn.XMATCH(100,International!U$3:U$2000,1,1)+$BR37)=""),NA(),INDEX(International!U$3:U$2000,_xlfn.XMATCH(100,International!U$3:U$2000,1,1)+$BR37)), NA())</f>
        <v>#N/A</v>
      </c>
      <c r="DC37" t="e">
        <f t="shared" si="49"/>
        <v>#N/A</v>
      </c>
      <c r="DD37" t="e">
        <f>IF(OR(ISNA($A37),$AC37&lt;100),NA(),IF($BR37=0,0,FLOOR((DB37-_xlfn.XLOOKUP(_xlfn.AGGREGATE(5,6,$BR$3:$BR1988),$BR$3:$BR$2000,DB$3:DB$2000,1,1))/_xlfn.XLOOKUP($BR37,$BR$3:$BR$2000,$BR$3:$BR$2000,1,1), 1)))</f>
        <v>#N/A</v>
      </c>
      <c r="DE37" t="e">
        <f t="shared" si="41"/>
        <v>#N/A</v>
      </c>
      <c r="DF37" t="e" cm="1">
        <f t="array" ref="DF37">IFERROR(IF(OR(ISNA($A37),$AC37&lt;100,INDEX(International!X$3:X$2000,_xlfn.XMATCH(100,International!X$3:X$2000,1,1)+$BR37)=""),NA(),INDEX(International!X$3:X$2000,_xlfn.XMATCH(100,International!X$3:X$2000,1,1)+$BR37)), NA())</f>
        <v>#N/A</v>
      </c>
      <c r="DG37" t="e">
        <f t="shared" si="50"/>
        <v>#N/A</v>
      </c>
      <c r="DH37" t="e">
        <f>IF(OR(ISNA($A37),$AC37&lt;100),NA(),IF($BR37=0,0,FLOOR((DF37-_xlfn.XLOOKUP(_xlfn.AGGREGATE(5,6,$BR$3:$BR1988),$BR$3:$BR$2000,DF$3:DF$2000,1,1))/_xlfn.XLOOKUP($BR37,$BR$3:$BR$2000,$BR$3:$BR$2000,1,1), 1)))</f>
        <v>#N/A</v>
      </c>
      <c r="DI37" t="e">
        <f t="shared" si="42"/>
        <v>#N/A</v>
      </c>
      <c r="DJ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36+1,DJ36+1,NA())))</f>
        <v>#N/A</v>
      </c>
      <c r="DK37" t="e" cm="1">
        <f t="array" ref="DK37">IFERROR(IF(ISNA($A37),NA(),INDEX(B$3:B$2000,_xlfn.XMATCH(Configuration!$B$12,B$3:B$2000,1,1)+$DJ37)-0), NA())</f>
        <v>#N/A</v>
      </c>
      <c r="DL37" t="e" cm="1">
        <f t="array" ref="DL37">IFERROR(IF(ISNA($A37),NA(),INDEX(E$3:E$2000,_xlfn.XMATCH(Configuration!$B$12,E$3:E$2000,1,1)+$DJ37)-0), NA())</f>
        <v>#N/A</v>
      </c>
      <c r="DM37" t="e" cm="1">
        <f t="array" ref="DM37">IFERROR(IF(ISNA($A37),NA(),INDEX(H$3:H$2000,_xlfn.XMATCH(Configuration!$B$12,H$3:H$2000,1,1)+$DJ37)-0), NA())</f>
        <v>#N/A</v>
      </c>
      <c r="DN37" t="e" cm="1">
        <f t="array" ref="DN37">IFERROR(IF(ISNA($A37),NA(),INDEX(K$3:K$2000,_xlfn.XMATCH(Configuration!$B$12,K$3:K$2000,1,1)+$DJ37)-0), NA())</f>
        <v>#N/A</v>
      </c>
      <c r="DO37" t="e" cm="1">
        <f t="array" ref="DO37">IFERROR(IF(ISNA($A37),NA(),INDEX(N$3:N$2000,_xlfn.XMATCH(Configuration!$B$12,N$3:N$2000,1,1)+$DJ37)-0), NA())</f>
        <v>#N/A</v>
      </c>
      <c r="DP37" t="e" cm="1">
        <f t="array" ref="DP37">IFERROR(IF(ISNA($A37),NA(),INDEX(Q$3:Q$2000,_xlfn.XMATCH(Configuration!$B$12,Q$3:Q$2000,1,1)+$DJ37)-0), NA())</f>
        <v>#N/A</v>
      </c>
      <c r="DQ37" t="e" cm="1">
        <f t="array" ref="DQ37">IFERROR(IF(ISNA($A37),NA(),INDEX(T$3:T$2000,_xlfn.XMATCH(Configuration!$B$12,T$3:T$2000,1,1)+$DJ37)-0), NA())</f>
        <v>#N/A</v>
      </c>
      <c r="DR37" t="e" cm="1">
        <f t="array" ref="DR37">IFERROR(IF(ISNA($A37),NA(),INDEX(W$3:W$2000,_xlfn.XMATCH(Configuration!$B$12,W$3:W$2000,1,1)+$DJ37)-0), NA())</f>
        <v>#N/A</v>
      </c>
    </row>
    <row r="38" spans="1:122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8"/>
        <v>26</v>
      </c>
      <c r="AD38">
        <f t="shared" si="9"/>
        <v>6</v>
      </c>
      <c r="AE38">
        <f t="shared" si="10"/>
        <v>2</v>
      </c>
      <c r="AF38" s="5">
        <f t="shared" si="11"/>
        <v>0</v>
      </c>
      <c r="AG38">
        <f t="shared" si="12"/>
        <v>18</v>
      </c>
      <c r="AH38">
        <f t="shared" si="13"/>
        <v>22</v>
      </c>
      <c r="AI38">
        <f t="shared" si="14"/>
        <v>2</v>
      </c>
      <c r="AJ38">
        <f t="shared" si="15"/>
        <v>0</v>
      </c>
      <c r="AK38">
        <f t="shared" si="16"/>
        <v>20</v>
      </c>
      <c r="AL38" s="2">
        <f t="shared" si="17"/>
        <v>0.25</v>
      </c>
      <c r="AM38" s="2">
        <f t="shared" si="18"/>
        <v>0.75</v>
      </c>
      <c r="AN38" s="2">
        <f t="shared" si="19"/>
        <v>0</v>
      </c>
      <c r="AO38" s="2">
        <f t="shared" si="20"/>
        <v>0.15384615384615385</v>
      </c>
      <c r="AP38" s="2">
        <f t="shared" si="21"/>
        <v>3.8461538461538464E-2</v>
      </c>
      <c r="AQ38" s="2">
        <f t="shared" si="22"/>
        <v>0.11538461538461539</v>
      </c>
      <c r="AR38" s="2">
        <f t="shared" si="23"/>
        <v>0.34615384615384615</v>
      </c>
      <c r="AS38" s="2">
        <f t="shared" si="24"/>
        <v>0</v>
      </c>
      <c r="AT38" s="2">
        <f t="shared" si="25"/>
        <v>7.6923076923076927E-2</v>
      </c>
      <c r="AU38" s="2">
        <f t="shared" si="26"/>
        <v>0.26923076923076922</v>
      </c>
      <c r="AV38" s="3">
        <f t="shared" ca="1" si="27"/>
        <v>1.1428571428571428</v>
      </c>
      <c r="AW38" s="2">
        <f t="shared" si="28"/>
        <v>8.3333333333333329E-2</v>
      </c>
      <c r="AX38" s="2">
        <f t="shared" si="29"/>
        <v>0</v>
      </c>
      <c r="AY38">
        <f t="shared" si="30"/>
        <v>5</v>
      </c>
      <c r="AZ38">
        <f t="shared" si="31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2"/>
        <v>#N/A</v>
      </c>
      <c r="BS38" t="e">
        <f>IFERROR(IF(OR(ISNA($A38),$AC38&lt;100),NA(),IF(FLOOR(2^($BR38+(LOG(100)/LOG(2))),2)-100&gt; _xlfn.AGGREGATE(4,6,$BZ$3:$DF$2000)+2000,NA(),FLOOR(2^($BR38+(LOG(100)/LOG(2))),2))), NA())</f>
        <v>#N/A</v>
      </c>
      <c r="BT38" t="e">
        <f>IFERROR(IF(OR(ISNA($A38),$AC38&lt;100),NA(),IF(FLOOR((2^(($BR38+4*LOG(10)/LOG(2))/2)),2)&gt; _xlfn.AGGREGATE(4,6,$BZ$3:$DF$2000)+2000,NA(),FLOOR((2^(($BR38+4*LOG(10)/LOG(2))/2)),2))), NA())</f>
        <v>#N/A</v>
      </c>
      <c r="BU38" t="e">
        <f>IFERROR(IF(OR(ISNA($A38),$AC38&lt;100),NA(),IF(FLOOR((2^(($BR38+6*LOG(10)/LOG(2))/3)),2)&gt; _xlfn.AGGREGATE(4,6,$BZ$3:$DF$2000)+2000,NA(),FLOOR((2^(($BR38+6*LOG(10)/LOG(2))/3)),2))), NA())</f>
        <v>#N/A</v>
      </c>
      <c r="BV38" t="e">
        <f>IFERROR(IF(OR(ISNA($A38),$AC38&lt;100),NA(),IF(FLOOR((2^(($BR38+8*LOG(10)/LOG(2))/4)),2)&gt; _xlfn.AGGREGATE(4,6,$BZ$3:$DF$2000)+2000,NA(),FLOOR((2^(($BR38+8*LOG(10)/LOG(2))/4)),2))), NA())</f>
        <v>#N/A</v>
      </c>
      <c r="BW38" t="e">
        <f>IFERROR(IF(OR(ISNA($A38),$AC38&lt;100),NA(),IF(FLOOR((2^(($BR38+10*LOG(10)/LOG(2))/5)),2)&gt; _xlfn.AGGREGATE(4,6,$BZ$3:$DF$2000)+2000,NA(),FLOOR((2^(($BR38+10*LOG(10)/LOG(2))/5)),2))),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_xlfn.AGGREGATE(4,6,$BZ$3:$DF$2000)+2000,NA(),FLOOR((2^(($BR38+2*_xlfn.XLOOKUP(_xlfn.AGGREGATE(4,6,$BR$3:$BR1989),$BR$3:$BR$2000,$CA$3:$CA$2000,1,1)*LOG(10)/LOG(2))/_xlfn.XLOOKUP(_xlfn.AGGREGATE(4,6,$BR$3:$BR1989),$BR$3:$BR$2000,$CA$3:$CA$2000,1,1))),2))),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3"/>
        <v>#N/A</v>
      </c>
      <c r="CA38" t="e">
        <f t="shared" si="43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>
        <f t="shared" si="34"/>
        <v>#N/A</v>
      </c>
      <c r="CD38" t="e" cm="1">
        <f t="array" ref="CD38">IFERROR(IF(OR(ISNA($A38),$AC38&lt;100,INDEX(International!C$3:C$2000,_xlfn.XMATCH(100,International!C$3:C$2000,1,1)+$BR38)=""),NA(),INDEX(International!C$3:C$2000,_xlfn.XMATCH(100,International!C$3:C$2000,1,1)+$BR38)), NA())</f>
        <v>#N/A</v>
      </c>
      <c r="CE38" t="e">
        <f t="shared" si="44"/>
        <v>#N/A</v>
      </c>
      <c r="CF38" t="e">
        <f>IF(OR(ISNA($A38),$AC38&lt;100),NA(),IF($BR38=0,0,FLOOR((CD38-_xlfn.XLOOKUP(_xlfn.AGGREGATE(5,6,$BR$3:$BR1989),$BR$3:$BR$2000,CD$3:CD$2000,1,1))/_xlfn.XLOOKUP($BR38,$BR$3:$BR$2000,$BR$3:$BR$2000,1,1), 1)))</f>
        <v>#N/A</v>
      </c>
      <c r="CG38" t="e">
        <f t="shared" si="35"/>
        <v>#N/A</v>
      </c>
      <c r="CH38" t="e" cm="1">
        <f t="array" ref="CH38">IFERROR(IF(OR(ISNA($A38),$AC38&lt;100,INDEX(International!F$3:F$2000,_xlfn.XMATCH(100,International!F$3:F$2000,1,1)+$BR38)=""),NA(),INDEX(International!F$3:F$2000,_xlfn.XMATCH(100,International!F$3:F$2000,1,1)+$BR38)), NA())</f>
        <v>#N/A</v>
      </c>
      <c r="CI38" t="e">
        <f t="shared" si="45"/>
        <v>#N/A</v>
      </c>
      <c r="CJ38" t="e">
        <f>IF(OR(ISNA($A38),$AC38&lt;100),NA(),IF($BR38=0,0,FLOOR((CH38-_xlfn.XLOOKUP(_xlfn.AGGREGATE(5,6,$BR$3:$BR1989),$BR$3:$BR$2000,CH$3:CH$2000,1,1))/_xlfn.XLOOKUP($BR38,$BR$3:$BR$2000,$BR$3:$BR$2000,1,1), 1)))</f>
        <v>#N/A</v>
      </c>
      <c r="CK38" t="e">
        <f t="shared" si="36"/>
        <v>#N/A</v>
      </c>
      <c r="CL38" t="e" cm="1">
        <f t="array" ref="CL38">IFERROR(IF(OR(ISNA($A38),$AC38&lt;100,INDEX(International!I$3:I$2000,_xlfn.XMATCH(100,International!I$3:I$2000,1,1)+$BR38)=""),NA(),INDEX(International!I$3:I$2000,_xlfn.XMATCH(100,International!I$3:I$2000,1,1)+$BR38)), NA())</f>
        <v>#N/A</v>
      </c>
      <c r="CM38" t="e">
        <f t="shared" si="46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>
        <f t="shared" si="37"/>
        <v>#N/A</v>
      </c>
      <c r="CP38" t="e" cm="1">
        <f t="array" ref="CP38">IFERROR(IF(OR(ISNA($A38),$AC38&lt;100,INDEX(International!L$3:L$2000,_xlfn.XMATCH(100,International!L$3:L$2000,1,1)+$BR38)=""),NA(),INDEX(International!L$3:L$2000,_xlfn.XMATCH(100,International!L$3:L$2000,1,1)+$BR38)), NA())</f>
        <v>#N/A</v>
      </c>
      <c r="CQ38" t="e">
        <f t="shared" si="47"/>
        <v>#N/A</v>
      </c>
      <c r="CR38" t="e">
        <f>IF(OR(ISNA($A38),$AC38&lt;100),NA(),IF($BR38=0,0,FLOOR((CP38-_xlfn.XLOOKUP(_xlfn.AGGREGATE(5,6,$BR$3:$BR1989),$BR$3:$BR$2000,CP$3:CP$2000,1,1))/_xlfn.XLOOKUP($BR38,$BR$3:$BR$2000,$BR$3:$BR$2000,1,1), 1)))</f>
        <v>#N/A</v>
      </c>
      <c r="CS38" t="e">
        <f t="shared" si="38"/>
        <v>#N/A</v>
      </c>
      <c r="CT38" t="e" cm="1">
        <f t="array" ref="CT38">IFERROR(IF(OR(ISNA($A38),$AC38&lt;100,INDEX(International!O$3:O$2000,_xlfn.XMATCH(100,International!O$3:O$2000,1,1)+$BR38)=""),NA(),INDEX(International!O$3:O$2000,_xlfn.XMATCH(100,International!O$3:O$2000,1,1)+$BR38)), NA())</f>
        <v>#N/A</v>
      </c>
      <c r="CU38" t="e">
        <f>IF(OR(ISNA($A38),$AC38&lt;100),NA(),IF(CT38=100,0,($BR38*LOG(2)/LOG(CT38/100))))</f>
        <v>#N/A</v>
      </c>
      <c r="CV38" t="e">
        <f>IF(OR(ISNA($A38),$AC38&lt;100),NA(),IF($BR38=0,0,FLOOR((CT38-_xlfn.XLOOKUP(_xlfn.AGGREGATE(5,6,$BR$3:$BR1989),$BR$3:$BR$2000,CT$3:CT$2000,1,1))/_xlfn.XLOOKUP($BR38,$BR$3:$BR$2000,$BR$3:$BR$2000,1,1), 1)))</f>
        <v>#N/A</v>
      </c>
      <c r="CW38" t="e">
        <f t="shared" si="39"/>
        <v>#N/A</v>
      </c>
      <c r="CX38" t="e" cm="1">
        <f t="array" ref="CX38">IFERROR(IF(OR(ISNA($A38),$AC38&lt;100,INDEX(International!R$3:R$2000,_xlfn.XMATCH(100,International!R$3:R$2000,1,1)+$BR38)=""),NA(),INDEX(International!R$3:R$2000,_xlfn.XMATCH(100,International!R$3:R$2000,1,1)+$BR38)), NA())</f>
        <v>#N/A</v>
      </c>
      <c r="CY38" t="e">
        <f t="shared" si="48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 t="shared" si="40"/>
        <v>#N/A</v>
      </c>
      <c r="DB38" t="e" cm="1">
        <f t="array" ref="DB38">IFERROR(IF(OR(ISNA($A38),$AC38&lt;100,INDEX(International!U$3:U$2000,_xlfn.XMATCH(100,International!U$3:U$2000,1,1)+$BR38)=""),NA(),INDEX(International!U$3:U$2000,_xlfn.XMATCH(100,International!U$3:U$2000,1,1)+$BR38)), NA())</f>
        <v>#N/A</v>
      </c>
      <c r="DC38" t="e">
        <f t="shared" si="49"/>
        <v>#N/A</v>
      </c>
      <c r="DD38" t="e">
        <f>IF(OR(ISNA($A38),$AC38&lt;100),NA(),IF($BR38=0,0,FLOOR((DB38-_xlfn.XLOOKUP(_xlfn.AGGREGATE(5,6,$BR$3:$BR1989),$BR$3:$BR$2000,DB$3:DB$2000,1,1))/_xlfn.XLOOKUP($BR38,$BR$3:$BR$2000,$BR$3:$BR$2000,1,1), 1)))</f>
        <v>#N/A</v>
      </c>
      <c r="DE38" t="e">
        <f t="shared" si="41"/>
        <v>#N/A</v>
      </c>
      <c r="DF38" t="e" cm="1">
        <f t="array" ref="DF38">IFERROR(IF(OR(ISNA($A38),$AC38&lt;100,INDEX(International!X$3:X$2000,_xlfn.XMATCH(100,International!X$3:X$2000,1,1)+$BR38)=""),NA(),INDEX(International!X$3:X$2000,_xlfn.XMATCH(100,International!X$3:X$2000,1,1)+$BR38)), NA())</f>
        <v>#N/A</v>
      </c>
      <c r="DG38" t="e">
        <f t="shared" si="50"/>
        <v>#N/A</v>
      </c>
      <c r="DH38" t="e">
        <f>IF(OR(ISNA($A38),$AC38&lt;100),NA(),IF($BR38=0,0,FLOOR((DF38-_xlfn.XLOOKUP(_xlfn.AGGREGATE(5,6,$BR$3:$BR1989),$BR$3:$BR$2000,DF$3:DF$2000,1,1))/_xlfn.XLOOKUP($BR38,$BR$3:$BR$2000,$BR$3:$BR$2000,1,1), 1)))</f>
        <v>#N/A</v>
      </c>
      <c r="DI38" t="e">
        <f t="shared" si="42"/>
        <v>#N/A</v>
      </c>
      <c r="DJ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37+1,DJ37+1,NA())))</f>
        <v>#N/A</v>
      </c>
      <c r="DK38" t="e" cm="1">
        <f t="array" ref="DK38">IFERROR(IF(ISNA($A38),NA(),INDEX(B$3:B$2000,_xlfn.XMATCH(Configuration!$B$12,B$3:B$2000,1,1)+$DJ38)-0), NA())</f>
        <v>#N/A</v>
      </c>
      <c r="DL38" t="e" cm="1">
        <f t="array" ref="DL38">IFERROR(IF(ISNA($A38),NA(),INDEX(E$3:E$2000,_xlfn.XMATCH(Configuration!$B$12,E$3:E$2000,1,1)+$DJ38)-0), NA())</f>
        <v>#N/A</v>
      </c>
      <c r="DM38" t="e" cm="1">
        <f t="array" ref="DM38">IFERROR(IF(ISNA($A38),NA(),INDEX(H$3:H$2000,_xlfn.XMATCH(Configuration!$B$12,H$3:H$2000,1,1)+$DJ38)-0), NA())</f>
        <v>#N/A</v>
      </c>
      <c r="DN38" t="e" cm="1">
        <f t="array" ref="DN38">IFERROR(IF(ISNA($A38),NA(),INDEX(K$3:K$2000,_xlfn.XMATCH(Configuration!$B$12,K$3:K$2000,1,1)+$DJ38)-0), NA())</f>
        <v>#N/A</v>
      </c>
      <c r="DO38" t="e" cm="1">
        <f t="array" ref="DO38">IFERROR(IF(ISNA($A38),NA(),INDEX(N$3:N$2000,_xlfn.XMATCH(Configuration!$B$12,N$3:N$2000,1,1)+$DJ38)-0), NA())</f>
        <v>#N/A</v>
      </c>
      <c r="DP38" t="e" cm="1">
        <f t="array" ref="DP38">IFERROR(IF(ISNA($A38),NA(),INDEX(Q$3:Q$2000,_xlfn.XMATCH(Configuration!$B$12,Q$3:Q$2000,1,1)+$DJ38)-0), NA())</f>
        <v>#N/A</v>
      </c>
      <c r="DQ38" t="e" cm="1">
        <f t="array" ref="DQ38">IFERROR(IF(ISNA($A38),NA(),INDEX(T$3:T$2000,_xlfn.XMATCH(Configuration!$B$12,T$3:T$2000,1,1)+$DJ38)-0), NA())</f>
        <v>#N/A</v>
      </c>
      <c r="DR38" t="e" cm="1">
        <f t="array" ref="DR38">IFERROR(IF(ISNA($A38),NA(),INDEX(W$3:W$2000,_xlfn.XMATCH(Configuration!$B$12,W$3:W$2000,1,1)+$DJ38)-0), NA())</f>
        <v>#N/A</v>
      </c>
    </row>
    <row r="39" spans="1:122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8"/>
        <v>26</v>
      </c>
      <c r="AD39">
        <f t="shared" si="9"/>
        <v>6</v>
      </c>
      <c r="AE39">
        <f t="shared" si="10"/>
        <v>2</v>
      </c>
      <c r="AF39" s="5">
        <f t="shared" si="11"/>
        <v>0</v>
      </c>
      <c r="AG39">
        <f t="shared" si="12"/>
        <v>18</v>
      </c>
      <c r="AH39">
        <f t="shared" si="13"/>
        <v>22</v>
      </c>
      <c r="AI39">
        <f t="shared" si="14"/>
        <v>2</v>
      </c>
      <c r="AJ39">
        <f t="shared" si="15"/>
        <v>0</v>
      </c>
      <c r="AK39">
        <f t="shared" si="16"/>
        <v>20</v>
      </c>
      <c r="AL39" s="2">
        <f t="shared" si="17"/>
        <v>0.25</v>
      </c>
      <c r="AM39" s="2">
        <f t="shared" si="18"/>
        <v>0.75</v>
      </c>
      <c r="AN39" s="2">
        <f t="shared" si="19"/>
        <v>0</v>
      </c>
      <c r="AO39" s="2">
        <f t="shared" si="20"/>
        <v>0.15384615384615385</v>
      </c>
      <c r="AP39" s="2">
        <f t="shared" si="21"/>
        <v>3.8461538461538464E-2</v>
      </c>
      <c r="AQ39" s="2">
        <f t="shared" si="22"/>
        <v>0.11538461538461539</v>
      </c>
      <c r="AR39" s="2">
        <f t="shared" si="23"/>
        <v>0.34615384615384615</v>
      </c>
      <c r="AS39" s="2">
        <f t="shared" si="24"/>
        <v>0</v>
      </c>
      <c r="AT39" s="2">
        <f t="shared" si="25"/>
        <v>7.6923076923076927E-2</v>
      </c>
      <c r="AU39" s="2">
        <f t="shared" si="26"/>
        <v>0.26923076923076922</v>
      </c>
      <c r="AV39" s="3">
        <f t="shared" ca="1" si="27"/>
        <v>0.2857142857142857</v>
      </c>
      <c r="AW39" s="2">
        <f t="shared" si="28"/>
        <v>0</v>
      </c>
      <c r="AX39" s="2">
        <f t="shared" si="29"/>
        <v>-1</v>
      </c>
      <c r="AY39">
        <f t="shared" si="30"/>
        <v>4</v>
      </c>
      <c r="AZ39">
        <f t="shared" si="31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2"/>
        <v>#N/A</v>
      </c>
      <c r="BS39" t="e">
        <f>IFERROR(IF(OR(ISNA($A39),$AC39&lt;100),NA(),IF(FLOOR(2^($BR39+(LOG(100)/LOG(2))),2)-100&gt; _xlfn.AGGREGATE(4,6,$BZ$3:$DF$2000)+2000,NA(),FLOOR(2^($BR39+(LOG(100)/LOG(2))),2))), NA())</f>
        <v>#N/A</v>
      </c>
      <c r="BT39" t="e">
        <f>IFERROR(IF(OR(ISNA($A39),$AC39&lt;100),NA(),IF(FLOOR((2^(($BR39+4*LOG(10)/LOG(2))/2)),2)&gt; _xlfn.AGGREGATE(4,6,$BZ$3:$DF$2000)+2000,NA(),FLOOR((2^(($BR39+4*LOG(10)/LOG(2))/2)),2))), NA())</f>
        <v>#N/A</v>
      </c>
      <c r="BU39" t="e">
        <f>IFERROR(IF(OR(ISNA($A39),$AC39&lt;100),NA(),IF(FLOOR((2^(($BR39+6*LOG(10)/LOG(2))/3)),2)&gt; _xlfn.AGGREGATE(4,6,$BZ$3:$DF$2000)+2000,NA(),FLOOR((2^(($BR39+6*LOG(10)/LOG(2))/3)),2))), NA())</f>
        <v>#N/A</v>
      </c>
      <c r="BV39" t="e">
        <f>IFERROR(IF(OR(ISNA($A39),$AC39&lt;100),NA(),IF(FLOOR((2^(($BR39+8*LOG(10)/LOG(2))/4)),2)&gt; _xlfn.AGGREGATE(4,6,$BZ$3:$DF$2000)+2000,NA(),FLOOR((2^(($BR39+8*LOG(10)/LOG(2))/4)),2))), NA())</f>
        <v>#N/A</v>
      </c>
      <c r="BW39" t="e">
        <f>IFERROR(IF(OR(ISNA($A39),$AC39&lt;100),NA(),IF(FLOOR((2^(($BR39+10*LOG(10)/LOG(2))/5)),2)&gt; _xlfn.AGGREGATE(4,6,$BZ$3:$DF$2000)+2000,NA(),FLOOR((2^(($BR39+10*LOG(10)/LOG(2))/5)),2))),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_xlfn.AGGREGATE(4,6,$BZ$3:$DF$2000)+2000,NA(),FLOOR((2^(($BR39+2*_xlfn.XLOOKUP(_xlfn.AGGREGATE(4,6,$BR$3:$BR1990),$BR$3:$BR$2000,$CA$3:$CA$2000,1,1)*LOG(10)/LOG(2))/_xlfn.XLOOKUP(_xlfn.AGGREGATE(4,6,$BR$3:$BR1990),$BR$3:$BR$2000,$CA$3:$CA$2000,1,1))),2))),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3"/>
        <v>#N/A</v>
      </c>
      <c r="CA39" t="e">
        <f t="shared" si="43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>
        <f t="shared" si="34"/>
        <v>#N/A</v>
      </c>
      <c r="CD39" t="e" cm="1">
        <f t="array" ref="CD39">IFERROR(IF(OR(ISNA($A39),$AC39&lt;100,INDEX(International!C$3:C$2000,_xlfn.XMATCH(100,International!C$3:C$2000,1,1)+$BR39)=""),NA(),INDEX(International!C$3:C$2000,_xlfn.XMATCH(100,International!C$3:C$2000,1,1)+$BR39)), NA())</f>
        <v>#N/A</v>
      </c>
      <c r="CE39" t="e">
        <f t="shared" si="44"/>
        <v>#N/A</v>
      </c>
      <c r="CF39" t="e">
        <f>IF(OR(ISNA($A39),$AC39&lt;100),NA(),IF($BR39=0,0,FLOOR((CD39-_xlfn.XLOOKUP(_xlfn.AGGREGATE(5,6,$BR$3:$BR1990),$BR$3:$BR$2000,CD$3:CD$2000,1,1))/_xlfn.XLOOKUP($BR39,$BR$3:$BR$2000,$BR$3:$BR$2000,1,1), 1)))</f>
        <v>#N/A</v>
      </c>
      <c r="CG39" t="e">
        <f t="shared" si="35"/>
        <v>#N/A</v>
      </c>
      <c r="CH39" t="e" cm="1">
        <f t="array" ref="CH39">IFERROR(IF(OR(ISNA($A39),$AC39&lt;100,INDEX(International!F$3:F$2000,_xlfn.XMATCH(100,International!F$3:F$2000,1,1)+$BR39)=""),NA(),INDEX(International!F$3:F$2000,_xlfn.XMATCH(100,International!F$3:F$2000,1,1)+$BR39)), NA())</f>
        <v>#N/A</v>
      </c>
      <c r="CI39" t="e">
        <f t="shared" si="45"/>
        <v>#N/A</v>
      </c>
      <c r="CJ39" t="e">
        <f>IF(OR(ISNA($A39),$AC39&lt;100),NA(),IF($BR39=0,0,FLOOR((CH39-_xlfn.XLOOKUP(_xlfn.AGGREGATE(5,6,$BR$3:$BR1990),$BR$3:$BR$2000,CH$3:CH$2000,1,1))/_xlfn.XLOOKUP($BR39,$BR$3:$BR$2000,$BR$3:$BR$2000,1,1), 1)))</f>
        <v>#N/A</v>
      </c>
      <c r="CK39" t="e">
        <f t="shared" si="36"/>
        <v>#N/A</v>
      </c>
      <c r="CL39" t="e" cm="1">
        <f t="array" ref="CL39">IFERROR(IF(OR(ISNA($A39),$AC39&lt;100,INDEX(International!I$3:I$2000,_xlfn.XMATCH(100,International!I$3:I$2000,1,1)+$BR39)=""),NA(),INDEX(International!I$3:I$2000,_xlfn.XMATCH(100,International!I$3:I$2000,1,1)+$BR39)), NA())</f>
        <v>#N/A</v>
      </c>
      <c r="CM39" t="e">
        <f t="shared" si="46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>
        <f t="shared" si="37"/>
        <v>#N/A</v>
      </c>
      <c r="CP39" t="e" cm="1">
        <f t="array" ref="CP39">IFERROR(IF(OR(ISNA($A39),$AC39&lt;100,INDEX(International!L$3:L$2000,_xlfn.XMATCH(100,International!L$3:L$2000,1,1)+$BR39)=""),NA(),INDEX(International!L$3:L$2000,_xlfn.XMATCH(100,International!L$3:L$2000,1,1)+$BR39)), NA())</f>
        <v>#N/A</v>
      </c>
      <c r="CQ39" t="e">
        <f t="shared" si="47"/>
        <v>#N/A</v>
      </c>
      <c r="CR39" t="e">
        <f>IF(OR(ISNA($A39),$AC39&lt;100),NA(),IF($BR39=0,0,FLOOR((CP39-_xlfn.XLOOKUP(_xlfn.AGGREGATE(5,6,$BR$3:$BR1990),$BR$3:$BR$2000,CP$3:CP$2000,1,1))/_xlfn.XLOOKUP($BR39,$BR$3:$BR$2000,$BR$3:$BR$2000,1,1), 1)))</f>
        <v>#N/A</v>
      </c>
      <c r="CS39" t="e">
        <f t="shared" si="38"/>
        <v>#N/A</v>
      </c>
      <c r="CT39" t="e" cm="1">
        <f t="array" ref="CT39">IFERROR(IF(OR(ISNA($A39),$AC39&lt;100,INDEX(International!O$3:O$2000,_xlfn.XMATCH(100,International!O$3:O$2000,1,1)+$BR39)=""),NA(),INDEX(International!O$3:O$2000,_xlfn.XMATCH(100,International!O$3:O$2000,1,1)+$BR39)), NA())</f>
        <v>#N/A</v>
      </c>
      <c r="CU39" t="e">
        <f>IF(OR(ISNA($A39),$AC39&lt;100),NA(),IF(CT39=100,0,($BR39*LOG(2)/LOG(CT39/100))))</f>
        <v>#N/A</v>
      </c>
      <c r="CV39" t="e">
        <f>IF(OR(ISNA($A39),$AC39&lt;100),NA(),IF($BR39=0,0,FLOOR((CT39-_xlfn.XLOOKUP(_xlfn.AGGREGATE(5,6,$BR$3:$BR1990),$BR$3:$BR$2000,CT$3:CT$2000,1,1))/_xlfn.XLOOKUP($BR39,$BR$3:$BR$2000,$BR$3:$BR$2000,1,1), 1)))</f>
        <v>#N/A</v>
      </c>
      <c r="CW39" t="e">
        <f t="shared" si="39"/>
        <v>#N/A</v>
      </c>
      <c r="CX39" t="e" cm="1">
        <f t="array" ref="CX39">IFERROR(IF(OR(ISNA($A39),$AC39&lt;100,INDEX(International!R$3:R$2000,_xlfn.XMATCH(100,International!R$3:R$2000,1,1)+$BR39)=""),NA(),INDEX(International!R$3:R$2000,_xlfn.XMATCH(100,International!R$3:R$2000,1,1)+$BR39)), NA())</f>
        <v>#N/A</v>
      </c>
      <c r="CY39" t="e">
        <f t="shared" si="48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 t="shared" si="40"/>
        <v>#N/A</v>
      </c>
      <c r="DB39" t="e" cm="1">
        <f t="array" ref="DB39">IFERROR(IF(OR(ISNA($A39),$AC39&lt;100,INDEX(International!U$3:U$2000,_xlfn.XMATCH(100,International!U$3:U$2000,1,1)+$BR39)=""),NA(),INDEX(International!U$3:U$2000,_xlfn.XMATCH(100,International!U$3:U$2000,1,1)+$BR39)), NA())</f>
        <v>#N/A</v>
      </c>
      <c r="DC39" t="e">
        <f t="shared" si="49"/>
        <v>#N/A</v>
      </c>
      <c r="DD39" t="e">
        <f>IF(OR(ISNA($A39),$AC39&lt;100),NA(),IF($BR39=0,0,FLOOR((DB39-_xlfn.XLOOKUP(_xlfn.AGGREGATE(5,6,$BR$3:$BR1990),$BR$3:$BR$2000,DB$3:DB$2000,1,1))/_xlfn.XLOOKUP($BR39,$BR$3:$BR$2000,$BR$3:$BR$2000,1,1), 1)))</f>
        <v>#N/A</v>
      </c>
      <c r="DE39" t="e">
        <f t="shared" si="41"/>
        <v>#N/A</v>
      </c>
      <c r="DF39" t="e" cm="1">
        <f t="array" ref="DF39">IFERROR(IF(OR(ISNA($A39),$AC39&lt;100,INDEX(International!X$3:X$2000,_xlfn.XMATCH(100,International!X$3:X$2000,1,1)+$BR39)=""),NA(),INDEX(International!X$3:X$2000,_xlfn.XMATCH(100,International!X$3:X$2000,1,1)+$BR39)), NA())</f>
        <v>#N/A</v>
      </c>
      <c r="DG39" t="e">
        <f t="shared" si="50"/>
        <v>#N/A</v>
      </c>
      <c r="DH39" t="e">
        <f>IF(OR(ISNA($A39),$AC39&lt;100),NA(),IF($BR39=0,0,FLOOR((DF39-_xlfn.XLOOKUP(_xlfn.AGGREGATE(5,6,$BR$3:$BR1990),$BR$3:$BR$2000,DF$3:DF$2000,1,1))/_xlfn.XLOOKUP($BR39,$BR$3:$BR$2000,$BR$3:$BR$2000,1,1), 1)))</f>
        <v>#N/A</v>
      </c>
      <c r="DI39" t="e">
        <f t="shared" si="42"/>
        <v>#N/A</v>
      </c>
      <c r="DJ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38+1,DJ38+1,NA())))</f>
        <v>#N/A</v>
      </c>
      <c r="DK39" t="e" cm="1">
        <f t="array" ref="DK39">IFERROR(IF(ISNA($A39),NA(),INDEX(B$3:B$2000,_xlfn.XMATCH(Configuration!$B$12,B$3:B$2000,1,1)+$DJ39)-0), NA())</f>
        <v>#N/A</v>
      </c>
      <c r="DL39" t="e" cm="1">
        <f t="array" ref="DL39">IFERROR(IF(ISNA($A39),NA(),INDEX(E$3:E$2000,_xlfn.XMATCH(Configuration!$B$12,E$3:E$2000,1,1)+$DJ39)-0), NA())</f>
        <v>#N/A</v>
      </c>
      <c r="DM39" t="e" cm="1">
        <f t="array" ref="DM39">IFERROR(IF(ISNA($A39),NA(),INDEX(H$3:H$2000,_xlfn.XMATCH(Configuration!$B$12,H$3:H$2000,1,1)+$DJ39)-0), NA())</f>
        <v>#N/A</v>
      </c>
      <c r="DN39" t="e" cm="1">
        <f t="array" ref="DN39">IFERROR(IF(ISNA($A39),NA(),INDEX(K$3:K$2000,_xlfn.XMATCH(Configuration!$B$12,K$3:K$2000,1,1)+$DJ39)-0), NA())</f>
        <v>#N/A</v>
      </c>
      <c r="DO39" t="e" cm="1">
        <f t="array" ref="DO39">IFERROR(IF(ISNA($A39),NA(),INDEX(N$3:N$2000,_xlfn.XMATCH(Configuration!$B$12,N$3:N$2000,1,1)+$DJ39)-0), NA())</f>
        <v>#N/A</v>
      </c>
      <c r="DP39" t="e" cm="1">
        <f t="array" ref="DP39">IFERROR(IF(ISNA($A39),NA(),INDEX(Q$3:Q$2000,_xlfn.XMATCH(Configuration!$B$12,Q$3:Q$2000,1,1)+$DJ39)-0), NA())</f>
        <v>#N/A</v>
      </c>
      <c r="DQ39" t="e" cm="1">
        <f t="array" ref="DQ39">IFERROR(IF(ISNA($A39),NA(),INDEX(T$3:T$2000,_xlfn.XMATCH(Configuration!$B$12,T$3:T$2000,1,1)+$DJ39)-0), NA())</f>
        <v>#N/A</v>
      </c>
      <c r="DR39" t="e" cm="1">
        <f t="array" ref="DR39">IFERROR(IF(ISNA($A39),NA(),INDEX(W$3:W$2000,_xlfn.XMATCH(Configuration!$B$12,W$3:W$2000,1,1)+$DJ39)-0), NA())</f>
        <v>#N/A</v>
      </c>
    </row>
    <row r="40" spans="1:122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8"/>
        <v>30</v>
      </c>
      <c r="AD40">
        <f t="shared" si="9"/>
        <v>13</v>
      </c>
      <c r="AE40">
        <f t="shared" si="10"/>
        <v>3</v>
      </c>
      <c r="AF40" s="5">
        <f t="shared" si="11"/>
        <v>0</v>
      </c>
      <c r="AG40">
        <f t="shared" si="12"/>
        <v>14</v>
      </c>
      <c r="AH40">
        <f t="shared" si="13"/>
        <v>24</v>
      </c>
      <c r="AI40">
        <f t="shared" si="14"/>
        <v>9</v>
      </c>
      <c r="AJ40">
        <f t="shared" si="15"/>
        <v>1</v>
      </c>
      <c r="AK40">
        <f t="shared" si="16"/>
        <v>14</v>
      </c>
      <c r="AL40" s="2">
        <f t="shared" si="17"/>
        <v>0.1875</v>
      </c>
      <c r="AM40" s="2">
        <f t="shared" si="18"/>
        <v>0.8125</v>
      </c>
      <c r="AN40" s="2">
        <f t="shared" si="19"/>
        <v>0</v>
      </c>
      <c r="AO40" s="2">
        <f t="shared" si="20"/>
        <v>0.2</v>
      </c>
      <c r="AP40" s="2">
        <f t="shared" si="21"/>
        <v>3.3333333333333333E-2</v>
      </c>
      <c r="AQ40" s="2">
        <f t="shared" si="22"/>
        <v>0.1</v>
      </c>
      <c r="AR40" s="2">
        <f t="shared" si="23"/>
        <v>0.3</v>
      </c>
      <c r="AS40" s="2">
        <f t="shared" si="24"/>
        <v>0</v>
      </c>
      <c r="AT40" s="2">
        <f t="shared" si="25"/>
        <v>6.6666666666666666E-2</v>
      </c>
      <c r="AU40" s="2">
        <f t="shared" si="26"/>
        <v>0.3</v>
      </c>
      <c r="AV40" s="3">
        <f t="shared" ca="1" si="27"/>
        <v>0.8571428571428571</v>
      </c>
      <c r="AW40" s="2">
        <f t="shared" si="28"/>
        <v>0.15384615384615385</v>
      </c>
      <c r="AX40" s="2">
        <f t="shared" si="29"/>
        <v>0</v>
      </c>
      <c r="AY40">
        <f t="shared" si="30"/>
        <v>4</v>
      </c>
      <c r="AZ40">
        <f t="shared" si="31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2"/>
        <v>#N/A</v>
      </c>
      <c r="BS40" t="e">
        <f>IFERROR(IF(OR(ISNA($A40),$AC40&lt;100),NA(),IF(FLOOR(2^($BR40+(LOG(100)/LOG(2))),2)-100&gt; _xlfn.AGGREGATE(4,6,$BZ$3:$DF$2000)+2000,NA(),FLOOR(2^($BR40+(LOG(100)/LOG(2))),2))), NA())</f>
        <v>#N/A</v>
      </c>
      <c r="BT40" t="e">
        <f>IFERROR(IF(OR(ISNA($A40),$AC40&lt;100),NA(),IF(FLOOR((2^(($BR40+4*LOG(10)/LOG(2))/2)),2)&gt; _xlfn.AGGREGATE(4,6,$BZ$3:$DF$2000)+2000,NA(),FLOOR((2^(($BR40+4*LOG(10)/LOG(2))/2)),2))), NA())</f>
        <v>#N/A</v>
      </c>
      <c r="BU40" t="e">
        <f>IFERROR(IF(OR(ISNA($A40),$AC40&lt;100),NA(),IF(FLOOR((2^(($BR40+6*LOG(10)/LOG(2))/3)),2)&gt; _xlfn.AGGREGATE(4,6,$BZ$3:$DF$2000)+2000,NA(),FLOOR((2^(($BR40+6*LOG(10)/LOG(2))/3)),2))), NA())</f>
        <v>#N/A</v>
      </c>
      <c r="BV40" t="e">
        <f>IFERROR(IF(OR(ISNA($A40),$AC40&lt;100),NA(),IF(FLOOR((2^(($BR40+8*LOG(10)/LOG(2))/4)),2)&gt; _xlfn.AGGREGATE(4,6,$BZ$3:$DF$2000)+2000,NA(),FLOOR((2^(($BR40+8*LOG(10)/LOG(2))/4)),2))), NA())</f>
        <v>#N/A</v>
      </c>
      <c r="BW40" t="e">
        <f>IFERROR(IF(OR(ISNA($A40),$AC40&lt;100),NA(),IF(FLOOR((2^(($BR40+10*LOG(10)/LOG(2))/5)),2)&gt; _xlfn.AGGREGATE(4,6,$BZ$3:$DF$2000)+2000,NA(),FLOOR((2^(($BR40+10*LOG(10)/LOG(2))/5)),2))),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_xlfn.AGGREGATE(4,6,$BZ$3:$DF$2000)+2000,NA(),FLOOR((2^(($BR40+2*_xlfn.XLOOKUP(_xlfn.AGGREGATE(4,6,$BR$3:$BR1991),$BR$3:$BR$2000,$CA$3:$CA$2000,1,1)*LOG(10)/LOG(2))/_xlfn.XLOOKUP(_xlfn.AGGREGATE(4,6,$BR$3:$BR1991),$BR$3:$BR$2000,$CA$3:$CA$2000,1,1))),2))),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3"/>
        <v>#N/A</v>
      </c>
      <c r="CA40" t="e">
        <f t="shared" si="43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>
        <f t="shared" si="34"/>
        <v>#N/A</v>
      </c>
      <c r="CD40" t="e" cm="1">
        <f t="array" ref="CD40">IFERROR(IF(OR(ISNA($A40),$AC40&lt;100,INDEX(International!C$3:C$2000,_xlfn.XMATCH(100,International!C$3:C$2000,1,1)+$BR40)=""),NA(),INDEX(International!C$3:C$2000,_xlfn.XMATCH(100,International!C$3:C$2000,1,1)+$BR40)), NA())</f>
        <v>#N/A</v>
      </c>
      <c r="CE40" t="e">
        <f t="shared" si="44"/>
        <v>#N/A</v>
      </c>
      <c r="CF40" t="e">
        <f>IF(OR(ISNA($A40),$AC40&lt;100),NA(),IF($BR40=0,0,FLOOR((CD40-_xlfn.XLOOKUP(_xlfn.AGGREGATE(5,6,$BR$3:$BR1991),$BR$3:$BR$2000,CD$3:CD$2000,1,1))/_xlfn.XLOOKUP($BR40,$BR$3:$BR$2000,$BR$3:$BR$2000,1,1), 1)))</f>
        <v>#N/A</v>
      </c>
      <c r="CG40" t="e">
        <f t="shared" si="35"/>
        <v>#N/A</v>
      </c>
      <c r="CH40" t="e" cm="1">
        <f t="array" ref="CH40">IFERROR(IF(OR(ISNA($A40),$AC40&lt;100,INDEX(International!F$3:F$2000,_xlfn.XMATCH(100,International!F$3:F$2000,1,1)+$BR40)=""),NA(),INDEX(International!F$3:F$2000,_xlfn.XMATCH(100,International!F$3:F$2000,1,1)+$BR40)), NA())</f>
        <v>#N/A</v>
      </c>
      <c r="CI40" t="e">
        <f t="shared" si="45"/>
        <v>#N/A</v>
      </c>
      <c r="CJ40" t="e">
        <f>IF(OR(ISNA($A40),$AC40&lt;100),NA(),IF($BR40=0,0,FLOOR((CH40-_xlfn.XLOOKUP(_xlfn.AGGREGATE(5,6,$BR$3:$BR1991),$BR$3:$BR$2000,CH$3:CH$2000,1,1))/_xlfn.XLOOKUP($BR40,$BR$3:$BR$2000,$BR$3:$BR$2000,1,1), 1)))</f>
        <v>#N/A</v>
      </c>
      <c r="CK40" t="e">
        <f t="shared" si="36"/>
        <v>#N/A</v>
      </c>
      <c r="CL40" t="e" cm="1">
        <f t="array" ref="CL40">IFERROR(IF(OR(ISNA($A40),$AC40&lt;100,INDEX(International!I$3:I$2000,_xlfn.XMATCH(100,International!I$3:I$2000,1,1)+$BR40)=""),NA(),INDEX(International!I$3:I$2000,_xlfn.XMATCH(100,International!I$3:I$2000,1,1)+$BR40)), NA())</f>
        <v>#N/A</v>
      </c>
      <c r="CM40" t="e">
        <f t="shared" si="46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>
        <f t="shared" si="37"/>
        <v>#N/A</v>
      </c>
      <c r="CP40" t="e" cm="1">
        <f t="array" ref="CP40">IFERROR(IF(OR(ISNA($A40),$AC40&lt;100,INDEX(International!L$3:L$2000,_xlfn.XMATCH(100,International!L$3:L$2000,1,1)+$BR40)=""),NA(),INDEX(International!L$3:L$2000,_xlfn.XMATCH(100,International!L$3:L$2000,1,1)+$BR40)), NA())</f>
        <v>#N/A</v>
      </c>
      <c r="CQ40" t="e">
        <f t="shared" si="47"/>
        <v>#N/A</v>
      </c>
      <c r="CR40" t="e">
        <f>IF(OR(ISNA($A40),$AC40&lt;100),NA(),IF($BR40=0,0,FLOOR((CP40-_xlfn.XLOOKUP(_xlfn.AGGREGATE(5,6,$BR$3:$BR1991),$BR$3:$BR$2000,CP$3:CP$2000,1,1))/_xlfn.XLOOKUP($BR40,$BR$3:$BR$2000,$BR$3:$BR$2000,1,1), 1)))</f>
        <v>#N/A</v>
      </c>
      <c r="CS40" t="e">
        <f t="shared" si="38"/>
        <v>#N/A</v>
      </c>
      <c r="CT40" t="e" cm="1">
        <f t="array" ref="CT40">IFERROR(IF(OR(ISNA($A40),$AC40&lt;100,INDEX(International!O$3:O$2000,_xlfn.XMATCH(100,International!O$3:O$2000,1,1)+$BR40)=""),NA(),INDEX(International!O$3:O$2000,_xlfn.XMATCH(100,International!O$3:O$2000,1,1)+$BR40)), NA())</f>
        <v>#N/A</v>
      </c>
      <c r="CU40" t="e">
        <f>IF(OR(ISNA($A40),$AC40&lt;100),NA(),IF(CT40=100,0,($BR40*LOG(2)/LOG(CT40/100))))</f>
        <v>#N/A</v>
      </c>
      <c r="CV40" t="e">
        <f>IF(OR(ISNA($A40),$AC40&lt;100),NA(),IF($BR40=0,0,FLOOR((CT40-_xlfn.XLOOKUP(_xlfn.AGGREGATE(5,6,$BR$3:$BR1991),$BR$3:$BR$2000,CT$3:CT$2000,1,1))/_xlfn.XLOOKUP($BR40,$BR$3:$BR$2000,$BR$3:$BR$2000,1,1), 1)))</f>
        <v>#N/A</v>
      </c>
      <c r="CW40" t="e">
        <f t="shared" si="39"/>
        <v>#N/A</v>
      </c>
      <c r="CX40" t="e" cm="1">
        <f t="array" ref="CX40">IFERROR(IF(OR(ISNA($A40),$AC40&lt;100,INDEX(International!R$3:R$2000,_xlfn.XMATCH(100,International!R$3:R$2000,1,1)+$BR40)=""),NA(),INDEX(International!R$3:R$2000,_xlfn.XMATCH(100,International!R$3:R$2000,1,1)+$BR40)), NA())</f>
        <v>#N/A</v>
      </c>
      <c r="CY40" t="e">
        <f t="shared" si="48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 t="shared" si="40"/>
        <v>#N/A</v>
      </c>
      <c r="DB40" t="e" cm="1">
        <f t="array" ref="DB40">IFERROR(IF(OR(ISNA($A40),$AC40&lt;100,INDEX(International!U$3:U$2000,_xlfn.XMATCH(100,International!U$3:U$2000,1,1)+$BR40)=""),NA(),INDEX(International!U$3:U$2000,_xlfn.XMATCH(100,International!U$3:U$2000,1,1)+$BR40)), NA())</f>
        <v>#N/A</v>
      </c>
      <c r="DC40" t="e">
        <f t="shared" si="49"/>
        <v>#N/A</v>
      </c>
      <c r="DD40" t="e">
        <f>IF(OR(ISNA($A40),$AC40&lt;100),NA(),IF($BR40=0,0,FLOOR((DB40-_xlfn.XLOOKUP(_xlfn.AGGREGATE(5,6,$BR$3:$BR1991),$BR$3:$BR$2000,DB$3:DB$2000,1,1))/_xlfn.XLOOKUP($BR40,$BR$3:$BR$2000,$BR$3:$BR$2000,1,1), 1)))</f>
        <v>#N/A</v>
      </c>
      <c r="DE40" t="e">
        <f t="shared" si="41"/>
        <v>#N/A</v>
      </c>
      <c r="DF40" t="e" cm="1">
        <f t="array" ref="DF40">IFERROR(IF(OR(ISNA($A40),$AC40&lt;100,INDEX(International!X$3:X$2000,_xlfn.XMATCH(100,International!X$3:X$2000,1,1)+$BR40)=""),NA(),INDEX(International!X$3:X$2000,_xlfn.XMATCH(100,International!X$3:X$2000,1,1)+$BR40)), NA())</f>
        <v>#N/A</v>
      </c>
      <c r="DG40" t="e">
        <f t="shared" si="50"/>
        <v>#N/A</v>
      </c>
      <c r="DH40" t="e">
        <f>IF(OR(ISNA($A40),$AC40&lt;100),NA(),IF($BR40=0,0,FLOOR((DF40-_xlfn.XLOOKUP(_xlfn.AGGREGATE(5,6,$BR$3:$BR1991),$BR$3:$BR$2000,DF$3:DF$2000,1,1))/_xlfn.XLOOKUP($BR40,$BR$3:$BR$2000,$BR$3:$BR$2000,1,1), 1)))</f>
        <v>#N/A</v>
      </c>
      <c r="DI40" t="e">
        <f t="shared" si="42"/>
        <v>#N/A</v>
      </c>
      <c r="DJ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39+1,DJ39+1,NA())))</f>
        <v>#N/A</v>
      </c>
      <c r="DK40" t="e" cm="1">
        <f t="array" ref="DK40">IFERROR(IF(ISNA($A40),NA(),INDEX(B$3:B$2000,_xlfn.XMATCH(Configuration!$B$12,B$3:B$2000,1,1)+$DJ40)-0), NA())</f>
        <v>#N/A</v>
      </c>
      <c r="DL40" t="e" cm="1">
        <f t="array" ref="DL40">IFERROR(IF(ISNA($A40),NA(),INDEX(E$3:E$2000,_xlfn.XMATCH(Configuration!$B$12,E$3:E$2000,1,1)+$DJ40)-0), NA())</f>
        <v>#N/A</v>
      </c>
      <c r="DM40" t="e" cm="1">
        <f t="array" ref="DM40">IFERROR(IF(ISNA($A40),NA(),INDEX(H$3:H$2000,_xlfn.XMATCH(Configuration!$B$12,H$3:H$2000,1,1)+$DJ40)-0), NA())</f>
        <v>#N/A</v>
      </c>
      <c r="DN40" t="e" cm="1">
        <f t="array" ref="DN40">IFERROR(IF(ISNA($A40),NA(),INDEX(K$3:K$2000,_xlfn.XMATCH(Configuration!$B$12,K$3:K$2000,1,1)+$DJ40)-0), NA())</f>
        <v>#N/A</v>
      </c>
      <c r="DO40" t="e" cm="1">
        <f t="array" ref="DO40">IFERROR(IF(ISNA($A40),NA(),INDEX(N$3:N$2000,_xlfn.XMATCH(Configuration!$B$12,N$3:N$2000,1,1)+$DJ40)-0), NA())</f>
        <v>#N/A</v>
      </c>
      <c r="DP40" t="e" cm="1">
        <f t="array" ref="DP40">IFERROR(IF(ISNA($A40),NA(),INDEX(Q$3:Q$2000,_xlfn.XMATCH(Configuration!$B$12,Q$3:Q$2000,1,1)+$DJ40)-0), NA())</f>
        <v>#N/A</v>
      </c>
      <c r="DQ40" t="e" cm="1">
        <f t="array" ref="DQ40">IFERROR(IF(ISNA($A40),NA(),INDEX(T$3:T$2000,_xlfn.XMATCH(Configuration!$B$12,T$3:T$2000,1,1)+$DJ40)-0), NA())</f>
        <v>#N/A</v>
      </c>
      <c r="DR40" t="e" cm="1">
        <f t="array" ref="DR40">IFERROR(IF(ISNA($A40),NA(),INDEX(W$3:W$2000,_xlfn.XMATCH(Configuration!$B$12,W$3:W$2000,1,1)+$DJ40)-0), NA())</f>
        <v>#N/A</v>
      </c>
    </row>
    <row r="41" spans="1:122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8"/>
        <v>34</v>
      </c>
      <c r="AD41">
        <f t="shared" si="9"/>
        <v>13</v>
      </c>
      <c r="AE41">
        <f t="shared" si="10"/>
        <v>3</v>
      </c>
      <c r="AF41" s="5">
        <f t="shared" si="11"/>
        <v>1</v>
      </c>
      <c r="AG41">
        <f t="shared" si="12"/>
        <v>18</v>
      </c>
      <c r="AH41">
        <f t="shared" si="13"/>
        <v>25</v>
      </c>
      <c r="AI41">
        <f t="shared" si="14"/>
        <v>9</v>
      </c>
      <c r="AJ41">
        <f t="shared" si="15"/>
        <v>1</v>
      </c>
      <c r="AK41">
        <f t="shared" si="16"/>
        <v>15</v>
      </c>
      <c r="AL41" s="2">
        <f t="shared" si="17"/>
        <v>0.1875</v>
      </c>
      <c r="AM41" s="2">
        <f t="shared" si="18"/>
        <v>0.8125</v>
      </c>
      <c r="AN41" s="2">
        <f t="shared" si="19"/>
        <v>0</v>
      </c>
      <c r="AO41" s="2">
        <f t="shared" si="20"/>
        <v>0.26470588235294118</v>
      </c>
      <c r="AP41" s="2">
        <f t="shared" si="21"/>
        <v>2.9411764705882353E-2</v>
      </c>
      <c r="AQ41" s="2">
        <f t="shared" si="22"/>
        <v>8.8235294117647065E-2</v>
      </c>
      <c r="AR41" s="2">
        <f t="shared" si="23"/>
        <v>0.26470588235294118</v>
      </c>
      <c r="AS41" s="2">
        <f t="shared" si="24"/>
        <v>2.9411764705882353E-2</v>
      </c>
      <c r="AT41" s="2">
        <f t="shared" si="25"/>
        <v>5.8823529411764705E-2</v>
      </c>
      <c r="AU41" s="2">
        <f t="shared" si="26"/>
        <v>0.26470588235294118</v>
      </c>
      <c r="AV41" s="3">
        <f t="shared" ca="1" si="27"/>
        <v>1.4285714285714286</v>
      </c>
      <c r="AW41" s="2">
        <f t="shared" si="28"/>
        <v>0.13333333333333333</v>
      </c>
      <c r="AX41" s="2">
        <f t="shared" si="29"/>
        <v>0</v>
      </c>
      <c r="AY41">
        <f t="shared" si="30"/>
        <v>5</v>
      </c>
      <c r="AZ41">
        <f t="shared" si="31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2"/>
        <v>#N/A</v>
      </c>
      <c r="BS41" t="e">
        <f>IFERROR(IF(OR(ISNA($A41),$AC41&lt;100),NA(),IF(FLOOR(2^($BR41+(LOG(100)/LOG(2))),2)-100&gt; _xlfn.AGGREGATE(4,6,$BZ$3:$DF$2000)+2000,NA(),FLOOR(2^($BR41+(LOG(100)/LOG(2))),2))), NA())</f>
        <v>#N/A</v>
      </c>
      <c r="BT41" t="e">
        <f>IFERROR(IF(OR(ISNA($A41),$AC41&lt;100),NA(),IF(FLOOR((2^(($BR41+4*LOG(10)/LOG(2))/2)),2)&gt; _xlfn.AGGREGATE(4,6,$BZ$3:$DF$2000)+2000,NA(),FLOOR((2^(($BR41+4*LOG(10)/LOG(2))/2)),2))), NA())</f>
        <v>#N/A</v>
      </c>
      <c r="BU41" t="e">
        <f>IFERROR(IF(OR(ISNA($A41),$AC41&lt;100),NA(),IF(FLOOR((2^(($BR41+6*LOG(10)/LOG(2))/3)),2)&gt; _xlfn.AGGREGATE(4,6,$BZ$3:$DF$2000)+2000,NA(),FLOOR((2^(($BR41+6*LOG(10)/LOG(2))/3)),2))), NA())</f>
        <v>#N/A</v>
      </c>
      <c r="BV41" t="e">
        <f>IFERROR(IF(OR(ISNA($A41),$AC41&lt;100),NA(),IF(FLOOR((2^(($BR41+8*LOG(10)/LOG(2))/4)),2)&gt; _xlfn.AGGREGATE(4,6,$BZ$3:$DF$2000)+2000,NA(),FLOOR((2^(($BR41+8*LOG(10)/LOG(2))/4)),2))), NA())</f>
        <v>#N/A</v>
      </c>
      <c r="BW41" t="e">
        <f>IFERROR(IF(OR(ISNA($A41),$AC41&lt;100),NA(),IF(FLOOR((2^(($BR41+10*LOG(10)/LOG(2))/5)),2)&gt; _xlfn.AGGREGATE(4,6,$BZ$3:$DF$2000)+2000,NA(),FLOOR((2^(($BR41+10*LOG(10)/LOG(2))/5)),2))),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_xlfn.AGGREGATE(4,6,$BZ$3:$DF$2000)+2000,NA(),FLOOR((2^(($BR41+2*_xlfn.XLOOKUP(_xlfn.AGGREGATE(4,6,$BR$3:$BR1992),$BR$3:$BR$2000,$CA$3:$CA$2000,1,1)*LOG(10)/LOG(2))/_xlfn.XLOOKUP(_xlfn.AGGREGATE(4,6,$BR$3:$BR1992),$BR$3:$BR$2000,$CA$3:$CA$2000,1,1))),2))),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3"/>
        <v>#N/A</v>
      </c>
      <c r="CA41" t="e">
        <f t="shared" si="43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>
        <f t="shared" si="34"/>
        <v>#N/A</v>
      </c>
      <c r="CD41" t="e" cm="1">
        <f t="array" ref="CD41">IFERROR(IF(OR(ISNA($A41),$AC41&lt;100,INDEX(International!C$3:C$2000,_xlfn.XMATCH(100,International!C$3:C$2000,1,1)+$BR41)=""),NA(),INDEX(International!C$3:C$2000,_xlfn.XMATCH(100,International!C$3:C$2000,1,1)+$BR41)), NA())</f>
        <v>#N/A</v>
      </c>
      <c r="CE41" t="e">
        <f t="shared" si="44"/>
        <v>#N/A</v>
      </c>
      <c r="CF41" t="e">
        <f>IF(OR(ISNA($A41),$AC41&lt;100),NA(),IF($BR41=0,0,FLOOR((CD41-_xlfn.XLOOKUP(_xlfn.AGGREGATE(5,6,$BR$3:$BR1992),$BR$3:$BR$2000,CD$3:CD$2000,1,1))/_xlfn.XLOOKUP($BR41,$BR$3:$BR$2000,$BR$3:$BR$2000,1,1), 1)))</f>
        <v>#N/A</v>
      </c>
      <c r="CG41" t="e">
        <f t="shared" si="35"/>
        <v>#N/A</v>
      </c>
      <c r="CH41" t="e" cm="1">
        <f t="array" ref="CH41">IFERROR(IF(OR(ISNA($A41),$AC41&lt;100,INDEX(International!F$3:F$2000,_xlfn.XMATCH(100,International!F$3:F$2000,1,1)+$BR41)=""),NA(),INDEX(International!F$3:F$2000,_xlfn.XMATCH(100,International!F$3:F$2000,1,1)+$BR41)), NA())</f>
        <v>#N/A</v>
      </c>
      <c r="CI41" t="e">
        <f t="shared" si="45"/>
        <v>#N/A</v>
      </c>
      <c r="CJ41" t="e">
        <f>IF(OR(ISNA($A41),$AC41&lt;100),NA(),IF($BR41=0,0,FLOOR((CH41-_xlfn.XLOOKUP(_xlfn.AGGREGATE(5,6,$BR$3:$BR1992),$BR$3:$BR$2000,CH$3:CH$2000,1,1))/_xlfn.XLOOKUP($BR41,$BR$3:$BR$2000,$BR$3:$BR$2000,1,1), 1)))</f>
        <v>#N/A</v>
      </c>
      <c r="CK41" t="e">
        <f t="shared" si="36"/>
        <v>#N/A</v>
      </c>
      <c r="CL41" t="e" cm="1">
        <f t="array" ref="CL41">IFERROR(IF(OR(ISNA($A41),$AC41&lt;100,INDEX(International!I$3:I$2000,_xlfn.XMATCH(100,International!I$3:I$2000,1,1)+$BR41)=""),NA(),INDEX(International!I$3:I$2000,_xlfn.XMATCH(100,International!I$3:I$2000,1,1)+$BR41)), NA())</f>
        <v>#N/A</v>
      </c>
      <c r="CM41" t="e">
        <f t="shared" si="46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>
        <f t="shared" si="37"/>
        <v>#N/A</v>
      </c>
      <c r="CP41" t="e" cm="1">
        <f t="array" ref="CP41">IFERROR(IF(OR(ISNA($A41),$AC41&lt;100,INDEX(International!L$3:L$2000,_xlfn.XMATCH(100,International!L$3:L$2000,1,1)+$BR41)=""),NA(),INDEX(International!L$3:L$2000,_xlfn.XMATCH(100,International!L$3:L$2000,1,1)+$BR41)), NA())</f>
        <v>#N/A</v>
      </c>
      <c r="CQ41" t="e">
        <f t="shared" si="47"/>
        <v>#N/A</v>
      </c>
      <c r="CR41" t="e">
        <f>IF(OR(ISNA($A41),$AC41&lt;100),NA(),IF($BR41=0,0,FLOOR((CP41-_xlfn.XLOOKUP(_xlfn.AGGREGATE(5,6,$BR$3:$BR1992),$BR$3:$BR$2000,CP$3:CP$2000,1,1))/_xlfn.XLOOKUP($BR41,$BR$3:$BR$2000,$BR$3:$BR$2000,1,1), 1)))</f>
        <v>#N/A</v>
      </c>
      <c r="CS41" t="e">
        <f t="shared" si="38"/>
        <v>#N/A</v>
      </c>
      <c r="CT41" t="e" cm="1">
        <f t="array" ref="CT41">IFERROR(IF(OR(ISNA($A41),$AC41&lt;100,INDEX(International!O$3:O$2000,_xlfn.XMATCH(100,International!O$3:O$2000,1,1)+$BR41)=""),NA(),INDEX(International!O$3:O$2000,_xlfn.XMATCH(100,International!O$3:O$2000,1,1)+$BR41)), NA())</f>
        <v>#N/A</v>
      </c>
      <c r="CU41" t="e">
        <f>IF(OR(ISNA($A41),$AC41&lt;100),NA(),IF(CT41=100,0,($BR41*LOG(2)/LOG(CT41/100))))</f>
        <v>#N/A</v>
      </c>
      <c r="CV41" t="e">
        <f>IF(OR(ISNA($A41),$AC41&lt;100),NA(),IF($BR41=0,0,FLOOR((CT41-_xlfn.XLOOKUP(_xlfn.AGGREGATE(5,6,$BR$3:$BR1992),$BR$3:$BR$2000,CT$3:CT$2000,1,1))/_xlfn.XLOOKUP($BR41,$BR$3:$BR$2000,$BR$3:$BR$2000,1,1), 1)))</f>
        <v>#N/A</v>
      </c>
      <c r="CW41" t="e">
        <f t="shared" si="39"/>
        <v>#N/A</v>
      </c>
      <c r="CX41" t="e" cm="1">
        <f t="array" ref="CX41">IFERROR(IF(OR(ISNA($A41),$AC41&lt;100,INDEX(International!R$3:R$2000,_xlfn.XMATCH(100,International!R$3:R$2000,1,1)+$BR41)=""),NA(),INDEX(International!R$3:R$2000,_xlfn.XMATCH(100,International!R$3:R$2000,1,1)+$BR41)), NA())</f>
        <v>#N/A</v>
      </c>
      <c r="CY41" t="e">
        <f t="shared" si="48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 t="shared" si="40"/>
        <v>#N/A</v>
      </c>
      <c r="DB41" t="e" cm="1">
        <f t="array" ref="DB41">IFERROR(IF(OR(ISNA($A41),$AC41&lt;100,INDEX(International!U$3:U$2000,_xlfn.XMATCH(100,International!U$3:U$2000,1,1)+$BR41)=""),NA(),INDEX(International!U$3:U$2000,_xlfn.XMATCH(100,International!U$3:U$2000,1,1)+$BR41)), NA())</f>
        <v>#N/A</v>
      </c>
      <c r="DC41" t="e">
        <f t="shared" si="49"/>
        <v>#N/A</v>
      </c>
      <c r="DD41" t="e">
        <f>IF(OR(ISNA($A41),$AC41&lt;100),NA(),IF($BR41=0,0,FLOOR((DB41-_xlfn.XLOOKUP(_xlfn.AGGREGATE(5,6,$BR$3:$BR1992),$BR$3:$BR$2000,DB$3:DB$2000,1,1))/_xlfn.XLOOKUP($BR41,$BR$3:$BR$2000,$BR$3:$BR$2000,1,1), 1)))</f>
        <v>#N/A</v>
      </c>
      <c r="DE41" t="e">
        <f t="shared" si="41"/>
        <v>#N/A</v>
      </c>
      <c r="DF41" t="e" cm="1">
        <f t="array" ref="DF41">IFERROR(IF(OR(ISNA($A41),$AC41&lt;100,INDEX(International!X$3:X$2000,_xlfn.XMATCH(100,International!X$3:X$2000,1,1)+$BR41)=""),NA(),INDEX(International!X$3:X$2000,_xlfn.XMATCH(100,International!X$3:X$2000,1,1)+$BR41)), NA())</f>
        <v>#N/A</v>
      </c>
      <c r="DG41" t="e">
        <f t="shared" si="50"/>
        <v>#N/A</v>
      </c>
      <c r="DH41" t="e">
        <f>IF(OR(ISNA($A41),$AC41&lt;100),NA(),IF($BR41=0,0,FLOOR((DF41-_xlfn.XLOOKUP(_xlfn.AGGREGATE(5,6,$BR$3:$BR1992),$BR$3:$BR$2000,DF$3:DF$2000,1,1))/_xlfn.XLOOKUP($BR41,$BR$3:$BR$2000,$BR$3:$BR$2000,1,1), 1)))</f>
        <v>#N/A</v>
      </c>
      <c r="DI41" t="e">
        <f t="shared" si="42"/>
        <v>#N/A</v>
      </c>
      <c r="DJ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40+1,DJ40+1,NA())))</f>
        <v>#N/A</v>
      </c>
      <c r="DK41" t="e" cm="1">
        <f t="array" ref="DK41">IFERROR(IF(ISNA($A41),NA(),INDEX(B$3:B$2000,_xlfn.XMATCH(Configuration!$B$12,B$3:B$2000,1,1)+$DJ41)-0), NA())</f>
        <v>#N/A</v>
      </c>
      <c r="DL41" t="e" cm="1">
        <f t="array" ref="DL41">IFERROR(IF(ISNA($A41),NA(),INDEX(E$3:E$2000,_xlfn.XMATCH(Configuration!$B$12,E$3:E$2000,1,1)+$DJ41)-0), NA())</f>
        <v>#N/A</v>
      </c>
      <c r="DM41" t="e" cm="1">
        <f t="array" ref="DM41">IFERROR(IF(ISNA($A41),NA(),INDEX(H$3:H$2000,_xlfn.XMATCH(Configuration!$B$12,H$3:H$2000,1,1)+$DJ41)-0), NA())</f>
        <v>#N/A</v>
      </c>
      <c r="DN41" t="e" cm="1">
        <f t="array" ref="DN41">IFERROR(IF(ISNA($A41),NA(),INDEX(K$3:K$2000,_xlfn.XMATCH(Configuration!$B$12,K$3:K$2000,1,1)+$DJ41)-0), NA())</f>
        <v>#N/A</v>
      </c>
      <c r="DO41" t="e" cm="1">
        <f t="array" ref="DO41">IFERROR(IF(ISNA($A41),NA(),INDEX(N$3:N$2000,_xlfn.XMATCH(Configuration!$B$12,N$3:N$2000,1,1)+$DJ41)-0), NA())</f>
        <v>#N/A</v>
      </c>
      <c r="DP41" t="e" cm="1">
        <f t="array" ref="DP41">IFERROR(IF(ISNA($A41),NA(),INDEX(Q$3:Q$2000,_xlfn.XMATCH(Configuration!$B$12,Q$3:Q$2000,1,1)+$DJ41)-0), NA())</f>
        <v>#N/A</v>
      </c>
      <c r="DQ41" t="e" cm="1">
        <f t="array" ref="DQ41">IFERROR(IF(ISNA($A41),NA(),INDEX(T$3:T$2000,_xlfn.XMATCH(Configuration!$B$12,T$3:T$2000,1,1)+$DJ41)-0), NA())</f>
        <v>#N/A</v>
      </c>
      <c r="DR41" t="e" cm="1">
        <f t="array" ref="DR41">IFERROR(IF(ISNA($A41),NA(),INDEX(W$3:W$2000,_xlfn.XMATCH(Configuration!$B$12,W$3:W$2000,1,1)+$DJ41)-0), NA())</f>
        <v>#N/A</v>
      </c>
    </row>
    <row r="42" spans="1:122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8"/>
        <v>42</v>
      </c>
      <c r="AD42">
        <f t="shared" si="9"/>
        <v>22</v>
      </c>
      <c r="AE42">
        <f t="shared" si="10"/>
        <v>3</v>
      </c>
      <c r="AF42" s="5">
        <f t="shared" si="11"/>
        <v>2</v>
      </c>
      <c r="AG42">
        <f t="shared" si="12"/>
        <v>17</v>
      </c>
      <c r="AH42">
        <f t="shared" si="13"/>
        <v>27</v>
      </c>
      <c r="AI42">
        <f t="shared" si="14"/>
        <v>18</v>
      </c>
      <c r="AJ42">
        <f t="shared" si="15"/>
        <v>1</v>
      </c>
      <c r="AK42">
        <f t="shared" si="16"/>
        <v>8</v>
      </c>
      <c r="AL42" s="2">
        <f t="shared" si="17"/>
        <v>0.12</v>
      </c>
      <c r="AM42" s="2">
        <f t="shared" si="18"/>
        <v>0.88</v>
      </c>
      <c r="AN42" s="2">
        <f t="shared" si="19"/>
        <v>0</v>
      </c>
      <c r="AO42" s="2">
        <f t="shared" si="20"/>
        <v>0.35714285714285715</v>
      </c>
      <c r="AP42" s="2">
        <f t="shared" si="21"/>
        <v>2.3809523809523808E-2</v>
      </c>
      <c r="AQ42" s="2">
        <f t="shared" si="22"/>
        <v>7.1428571428571425E-2</v>
      </c>
      <c r="AR42" s="2">
        <f t="shared" si="23"/>
        <v>0.23809523809523808</v>
      </c>
      <c r="AS42" s="2">
        <f t="shared" si="24"/>
        <v>2.3809523809523808E-2</v>
      </c>
      <c r="AT42" s="2">
        <f t="shared" si="25"/>
        <v>4.7619047619047616E-2</v>
      </c>
      <c r="AU42" s="2">
        <f t="shared" si="26"/>
        <v>0.23809523809523808</v>
      </c>
      <c r="AV42" s="3">
        <f t="shared" ca="1" si="27"/>
        <v>2.5714285714285716</v>
      </c>
      <c r="AW42" s="2">
        <f t="shared" si="28"/>
        <v>0.23529411764705882</v>
      </c>
      <c r="AX42" s="2">
        <f t="shared" si="29"/>
        <v>1</v>
      </c>
      <c r="AY42">
        <f t="shared" si="30"/>
        <v>6</v>
      </c>
      <c r="AZ42">
        <f t="shared" si="31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2"/>
        <v>#N/A</v>
      </c>
      <c r="BS42" t="e">
        <f>IFERROR(IF(OR(ISNA($A42),$AC42&lt;100),NA(),IF(FLOOR(2^($BR42+(LOG(100)/LOG(2))),2)-100&gt; _xlfn.AGGREGATE(4,6,$BZ$3:$DF$2000)+2000,NA(),FLOOR(2^($BR42+(LOG(100)/LOG(2))),2))), NA())</f>
        <v>#N/A</v>
      </c>
      <c r="BT42" t="e">
        <f>IFERROR(IF(OR(ISNA($A42),$AC42&lt;100),NA(),IF(FLOOR((2^(($BR42+4*LOG(10)/LOG(2))/2)),2)&gt; _xlfn.AGGREGATE(4,6,$BZ$3:$DF$2000)+2000,NA(),FLOOR((2^(($BR42+4*LOG(10)/LOG(2))/2)),2))), NA())</f>
        <v>#N/A</v>
      </c>
      <c r="BU42" t="e">
        <f>IFERROR(IF(OR(ISNA($A42),$AC42&lt;100),NA(),IF(FLOOR((2^(($BR42+6*LOG(10)/LOG(2))/3)),2)&gt; _xlfn.AGGREGATE(4,6,$BZ$3:$DF$2000)+2000,NA(),FLOOR((2^(($BR42+6*LOG(10)/LOG(2))/3)),2))), NA())</f>
        <v>#N/A</v>
      </c>
      <c r="BV42" t="e">
        <f>IFERROR(IF(OR(ISNA($A42),$AC42&lt;100),NA(),IF(FLOOR((2^(($BR42+8*LOG(10)/LOG(2))/4)),2)&gt; _xlfn.AGGREGATE(4,6,$BZ$3:$DF$2000)+2000,NA(),FLOOR((2^(($BR42+8*LOG(10)/LOG(2))/4)),2))), NA())</f>
        <v>#N/A</v>
      </c>
      <c r="BW42" t="e">
        <f>IFERROR(IF(OR(ISNA($A42),$AC42&lt;100),NA(),IF(FLOOR((2^(($BR42+10*LOG(10)/LOG(2))/5)),2)&gt; _xlfn.AGGREGATE(4,6,$BZ$3:$DF$2000)+2000,NA(),FLOOR((2^(($BR42+10*LOG(10)/LOG(2))/5)),2))),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_xlfn.AGGREGATE(4,6,$BZ$3:$DF$2000)+2000,NA(),FLOOR((2^(($BR42+2*_xlfn.XLOOKUP(_xlfn.AGGREGATE(4,6,$BR$3:$BR1993),$BR$3:$BR$2000,$CA$3:$CA$2000,1,1)*LOG(10)/LOG(2))/_xlfn.XLOOKUP(_xlfn.AGGREGATE(4,6,$BR$3:$BR1993),$BR$3:$BR$2000,$CA$3:$CA$2000,1,1))),2))),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3"/>
        <v>#N/A</v>
      </c>
      <c r="CA42" t="e">
        <f t="shared" si="43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>
        <f t="shared" si="34"/>
        <v>#N/A</v>
      </c>
      <c r="CD42" t="e" cm="1">
        <f t="array" ref="CD42">IFERROR(IF(OR(ISNA($A42),$AC42&lt;100,INDEX(International!C$3:C$2000,_xlfn.XMATCH(100,International!C$3:C$2000,1,1)+$BR42)=""),NA(),INDEX(International!C$3:C$2000,_xlfn.XMATCH(100,International!C$3:C$2000,1,1)+$BR42)), NA())</f>
        <v>#N/A</v>
      </c>
      <c r="CE42" t="e">
        <f t="shared" si="44"/>
        <v>#N/A</v>
      </c>
      <c r="CF42" t="e">
        <f>IF(OR(ISNA($A42),$AC42&lt;100),NA(),IF($BR42=0,0,FLOOR((CD42-_xlfn.XLOOKUP(_xlfn.AGGREGATE(5,6,$BR$3:$BR1993),$BR$3:$BR$2000,CD$3:CD$2000,1,1))/_xlfn.XLOOKUP($BR42,$BR$3:$BR$2000,$BR$3:$BR$2000,1,1), 1)))</f>
        <v>#N/A</v>
      </c>
      <c r="CG42" t="e">
        <f t="shared" si="35"/>
        <v>#N/A</v>
      </c>
      <c r="CH42" t="e" cm="1">
        <f t="array" ref="CH42">IFERROR(IF(OR(ISNA($A42),$AC42&lt;100,INDEX(International!F$3:F$2000,_xlfn.XMATCH(100,International!F$3:F$2000,1,1)+$BR42)=""),NA(),INDEX(International!F$3:F$2000,_xlfn.XMATCH(100,International!F$3:F$2000,1,1)+$BR42)), NA())</f>
        <v>#N/A</v>
      </c>
      <c r="CI42" t="e">
        <f t="shared" si="45"/>
        <v>#N/A</v>
      </c>
      <c r="CJ42" t="e">
        <f>IF(OR(ISNA($A42),$AC42&lt;100),NA(),IF($BR42=0,0,FLOOR((CH42-_xlfn.XLOOKUP(_xlfn.AGGREGATE(5,6,$BR$3:$BR1993),$BR$3:$BR$2000,CH$3:CH$2000,1,1))/_xlfn.XLOOKUP($BR42,$BR$3:$BR$2000,$BR$3:$BR$2000,1,1), 1)))</f>
        <v>#N/A</v>
      </c>
      <c r="CK42" t="e">
        <f t="shared" si="36"/>
        <v>#N/A</v>
      </c>
      <c r="CL42" t="e" cm="1">
        <f t="array" ref="CL42">IFERROR(IF(OR(ISNA($A42),$AC42&lt;100,INDEX(International!I$3:I$2000,_xlfn.XMATCH(100,International!I$3:I$2000,1,1)+$BR42)=""),NA(),INDEX(International!I$3:I$2000,_xlfn.XMATCH(100,International!I$3:I$2000,1,1)+$BR42)), NA())</f>
        <v>#N/A</v>
      </c>
      <c r="CM42" t="e">
        <f t="shared" si="46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>
        <f t="shared" si="37"/>
        <v>#N/A</v>
      </c>
      <c r="CP42" t="e" cm="1">
        <f t="array" ref="CP42">IFERROR(IF(OR(ISNA($A42),$AC42&lt;100,INDEX(International!L$3:L$2000,_xlfn.XMATCH(100,International!L$3:L$2000,1,1)+$BR42)=""),NA(),INDEX(International!L$3:L$2000,_xlfn.XMATCH(100,International!L$3:L$2000,1,1)+$BR42)), NA())</f>
        <v>#N/A</v>
      </c>
      <c r="CQ42" t="e">
        <f t="shared" si="47"/>
        <v>#N/A</v>
      </c>
      <c r="CR42" t="e">
        <f>IF(OR(ISNA($A42),$AC42&lt;100),NA(),IF($BR42=0,0,FLOOR((CP42-_xlfn.XLOOKUP(_xlfn.AGGREGATE(5,6,$BR$3:$BR1993),$BR$3:$BR$2000,CP$3:CP$2000,1,1))/_xlfn.XLOOKUP($BR42,$BR$3:$BR$2000,$BR$3:$BR$2000,1,1), 1)))</f>
        <v>#N/A</v>
      </c>
      <c r="CS42" t="e">
        <f t="shared" si="38"/>
        <v>#N/A</v>
      </c>
      <c r="CT42" t="e" cm="1">
        <f t="array" ref="CT42">IFERROR(IF(OR(ISNA($A42),$AC42&lt;100,INDEX(International!O$3:O$2000,_xlfn.XMATCH(100,International!O$3:O$2000,1,1)+$BR42)=""),NA(),INDEX(International!O$3:O$2000,_xlfn.XMATCH(100,International!O$3:O$2000,1,1)+$BR42)), NA())</f>
        <v>#N/A</v>
      </c>
      <c r="CU42" t="e">
        <f>IF(OR(ISNA($A42),$AC42&lt;100),NA(),IF(CT42=100,0,($BR42*LOG(2)/LOG(CT42/100))))</f>
        <v>#N/A</v>
      </c>
      <c r="CV42" t="e">
        <f>IF(OR(ISNA($A42),$AC42&lt;100),NA(),IF($BR42=0,0,FLOOR((CT42-_xlfn.XLOOKUP(_xlfn.AGGREGATE(5,6,$BR$3:$BR1993),$BR$3:$BR$2000,CT$3:CT$2000,1,1))/_xlfn.XLOOKUP($BR42,$BR$3:$BR$2000,$BR$3:$BR$2000,1,1), 1)))</f>
        <v>#N/A</v>
      </c>
      <c r="CW42" t="e">
        <f t="shared" si="39"/>
        <v>#N/A</v>
      </c>
      <c r="CX42" t="e" cm="1">
        <f t="array" ref="CX42">IFERROR(IF(OR(ISNA($A42),$AC42&lt;100,INDEX(International!R$3:R$2000,_xlfn.XMATCH(100,International!R$3:R$2000,1,1)+$BR42)=""),NA(),INDEX(International!R$3:R$2000,_xlfn.XMATCH(100,International!R$3:R$2000,1,1)+$BR42)), NA())</f>
        <v>#N/A</v>
      </c>
      <c r="CY42" t="e">
        <f t="shared" si="48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 t="shared" si="40"/>
        <v>#N/A</v>
      </c>
      <c r="DB42" t="e" cm="1">
        <f t="array" ref="DB42">IFERROR(IF(OR(ISNA($A42),$AC42&lt;100,INDEX(International!U$3:U$2000,_xlfn.XMATCH(100,International!U$3:U$2000,1,1)+$BR42)=""),NA(),INDEX(International!U$3:U$2000,_xlfn.XMATCH(100,International!U$3:U$2000,1,1)+$BR42)), NA())</f>
        <v>#N/A</v>
      </c>
      <c r="DC42" t="e">
        <f t="shared" si="49"/>
        <v>#N/A</v>
      </c>
      <c r="DD42" t="e">
        <f>IF(OR(ISNA($A42),$AC42&lt;100),NA(),IF($BR42=0,0,FLOOR((DB42-_xlfn.XLOOKUP(_xlfn.AGGREGATE(5,6,$BR$3:$BR1993),$BR$3:$BR$2000,DB$3:DB$2000,1,1))/_xlfn.XLOOKUP($BR42,$BR$3:$BR$2000,$BR$3:$BR$2000,1,1), 1)))</f>
        <v>#N/A</v>
      </c>
      <c r="DE42" t="e">
        <f t="shared" si="41"/>
        <v>#N/A</v>
      </c>
      <c r="DF42" t="e" cm="1">
        <f t="array" ref="DF42">IFERROR(IF(OR(ISNA($A42),$AC42&lt;100,INDEX(International!X$3:X$2000,_xlfn.XMATCH(100,International!X$3:X$2000,1,1)+$BR42)=""),NA(),INDEX(International!X$3:X$2000,_xlfn.XMATCH(100,International!X$3:X$2000,1,1)+$BR42)), NA())</f>
        <v>#N/A</v>
      </c>
      <c r="DG42" t="e">
        <f t="shared" si="50"/>
        <v>#N/A</v>
      </c>
      <c r="DH42" t="e">
        <f>IF(OR(ISNA($A42),$AC42&lt;100),NA(),IF($BR42=0,0,FLOOR((DF42-_xlfn.XLOOKUP(_xlfn.AGGREGATE(5,6,$BR$3:$BR1993),$BR$3:$BR$2000,DF$3:DF$2000,1,1))/_xlfn.XLOOKUP($BR42,$BR$3:$BR$2000,$BR$3:$BR$2000,1,1), 1)))</f>
        <v>#N/A</v>
      </c>
      <c r="DI42" t="e">
        <f t="shared" si="42"/>
        <v>#N/A</v>
      </c>
      <c r="DJ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41+1,DJ41+1,NA())))</f>
        <v>#N/A</v>
      </c>
      <c r="DK42" t="e" cm="1">
        <f t="array" ref="DK42">IFERROR(IF(ISNA($A42),NA(),INDEX(B$3:B$2000,_xlfn.XMATCH(Configuration!$B$12,B$3:B$2000,1,1)+$DJ42)-0), NA())</f>
        <v>#N/A</v>
      </c>
      <c r="DL42" t="e" cm="1">
        <f t="array" ref="DL42">IFERROR(IF(ISNA($A42),NA(),INDEX(E$3:E$2000,_xlfn.XMATCH(Configuration!$B$12,E$3:E$2000,1,1)+$DJ42)-0), NA())</f>
        <v>#N/A</v>
      </c>
      <c r="DM42" t="e" cm="1">
        <f t="array" ref="DM42">IFERROR(IF(ISNA($A42),NA(),INDEX(H$3:H$2000,_xlfn.XMATCH(Configuration!$B$12,H$3:H$2000,1,1)+$DJ42)-0), NA())</f>
        <v>#N/A</v>
      </c>
      <c r="DN42" t="e" cm="1">
        <f t="array" ref="DN42">IFERROR(IF(ISNA($A42),NA(),INDEX(K$3:K$2000,_xlfn.XMATCH(Configuration!$B$12,K$3:K$2000,1,1)+$DJ42)-0), NA())</f>
        <v>#N/A</v>
      </c>
      <c r="DO42" t="e" cm="1">
        <f t="array" ref="DO42">IFERROR(IF(ISNA($A42),NA(),INDEX(N$3:N$2000,_xlfn.XMATCH(Configuration!$B$12,N$3:N$2000,1,1)+$DJ42)-0), NA())</f>
        <v>#N/A</v>
      </c>
      <c r="DP42" t="e" cm="1">
        <f t="array" ref="DP42">IFERROR(IF(ISNA($A42),NA(),INDEX(Q$3:Q$2000,_xlfn.XMATCH(Configuration!$B$12,Q$3:Q$2000,1,1)+$DJ42)-0), NA())</f>
        <v>#N/A</v>
      </c>
      <c r="DQ42" t="e" cm="1">
        <f t="array" ref="DQ42">IFERROR(IF(ISNA($A42),NA(),INDEX(T$3:T$2000,_xlfn.XMATCH(Configuration!$B$12,T$3:T$2000,1,1)+$DJ42)-0), NA())</f>
        <v>#N/A</v>
      </c>
      <c r="DR42" t="e" cm="1">
        <f t="array" ref="DR42">IFERROR(IF(ISNA($A42),NA(),INDEX(W$3:W$2000,_xlfn.XMATCH(Configuration!$B$12,W$3:W$2000,1,1)+$DJ42)-0), NA())</f>
        <v>#N/A</v>
      </c>
    </row>
    <row r="43" spans="1:122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8"/>
        <v>52</v>
      </c>
      <c r="AD43">
        <f t="shared" si="9"/>
        <v>22</v>
      </c>
      <c r="AE43">
        <f t="shared" si="10"/>
        <v>3</v>
      </c>
      <c r="AF43" s="5">
        <f t="shared" si="11"/>
        <v>1.25</v>
      </c>
      <c r="AG43">
        <f t="shared" si="12"/>
        <v>27</v>
      </c>
      <c r="AH43">
        <f t="shared" si="13"/>
        <v>30</v>
      </c>
      <c r="AI43">
        <f t="shared" si="14"/>
        <v>18</v>
      </c>
      <c r="AJ43">
        <f t="shared" si="15"/>
        <v>1</v>
      </c>
      <c r="AK43">
        <f t="shared" si="16"/>
        <v>11</v>
      </c>
      <c r="AL43" s="2">
        <f t="shared" si="17"/>
        <v>0.12</v>
      </c>
      <c r="AM43" s="2">
        <f t="shared" si="18"/>
        <v>0.88</v>
      </c>
      <c r="AN43" s="2">
        <f t="shared" si="19"/>
        <v>0</v>
      </c>
      <c r="AO43" s="2">
        <f t="shared" si="20"/>
        <v>0.42307692307692307</v>
      </c>
      <c r="AP43" s="2">
        <f t="shared" si="21"/>
        <v>1.9230769230769232E-2</v>
      </c>
      <c r="AQ43" s="2">
        <f t="shared" si="22"/>
        <v>9.6153846153846159E-2</v>
      </c>
      <c r="AR43" s="2">
        <f t="shared" si="23"/>
        <v>0.21153846153846154</v>
      </c>
      <c r="AS43" s="2">
        <f t="shared" si="24"/>
        <v>1.9230769230769232E-2</v>
      </c>
      <c r="AT43" s="2">
        <f t="shared" si="25"/>
        <v>3.8461538461538464E-2</v>
      </c>
      <c r="AU43" s="2">
        <f t="shared" si="26"/>
        <v>0.19230769230769232</v>
      </c>
      <c r="AV43" s="3">
        <f t="shared" ca="1" si="27"/>
        <v>4</v>
      </c>
      <c r="AW43" s="2">
        <f t="shared" si="28"/>
        <v>0.23809523809523808</v>
      </c>
      <c r="AX43" s="2">
        <f t="shared" si="29"/>
        <v>0.25</v>
      </c>
      <c r="AY43">
        <f t="shared" si="30"/>
        <v>6</v>
      </c>
      <c r="AZ43">
        <f t="shared" si="31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2"/>
        <v>#N/A</v>
      </c>
      <c r="BS43" t="e">
        <f>IFERROR(IF(OR(ISNA($A43),$AC43&lt;100),NA(),IF(FLOOR(2^($BR43+(LOG(100)/LOG(2))),2)-100&gt; _xlfn.AGGREGATE(4,6,$BZ$3:$DF$2000)+2000,NA(),FLOOR(2^($BR43+(LOG(100)/LOG(2))),2))), NA())</f>
        <v>#N/A</v>
      </c>
      <c r="BT43" t="e">
        <f>IFERROR(IF(OR(ISNA($A43),$AC43&lt;100),NA(),IF(FLOOR((2^(($BR43+4*LOG(10)/LOG(2))/2)),2)&gt; _xlfn.AGGREGATE(4,6,$BZ$3:$DF$2000)+2000,NA(),FLOOR((2^(($BR43+4*LOG(10)/LOG(2))/2)),2))), NA())</f>
        <v>#N/A</v>
      </c>
      <c r="BU43" t="e">
        <f>IFERROR(IF(OR(ISNA($A43),$AC43&lt;100),NA(),IF(FLOOR((2^(($BR43+6*LOG(10)/LOG(2))/3)),2)&gt; _xlfn.AGGREGATE(4,6,$BZ$3:$DF$2000)+2000,NA(),FLOOR((2^(($BR43+6*LOG(10)/LOG(2))/3)),2))), NA())</f>
        <v>#N/A</v>
      </c>
      <c r="BV43" t="e">
        <f>IFERROR(IF(OR(ISNA($A43),$AC43&lt;100),NA(),IF(FLOOR((2^(($BR43+8*LOG(10)/LOG(2))/4)),2)&gt; _xlfn.AGGREGATE(4,6,$BZ$3:$DF$2000)+2000,NA(),FLOOR((2^(($BR43+8*LOG(10)/LOG(2))/4)),2))), NA())</f>
        <v>#N/A</v>
      </c>
      <c r="BW43" t="e">
        <f>IFERROR(IF(OR(ISNA($A43),$AC43&lt;100),NA(),IF(FLOOR((2^(($BR43+10*LOG(10)/LOG(2))/5)),2)&gt; _xlfn.AGGREGATE(4,6,$BZ$3:$DF$2000)+2000,NA(),FLOOR((2^(($BR43+10*LOG(10)/LOG(2))/5)),2))),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_xlfn.AGGREGATE(4,6,$BZ$3:$DF$2000)+2000,NA(),FLOOR((2^(($BR43+2*_xlfn.XLOOKUP(_xlfn.AGGREGATE(4,6,$BR$3:$BR1994),$BR$3:$BR$2000,$CA$3:$CA$2000,1,1)*LOG(10)/LOG(2))/_xlfn.XLOOKUP(_xlfn.AGGREGATE(4,6,$BR$3:$BR1994),$BR$3:$BR$2000,$CA$3:$CA$2000,1,1))),2))),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3"/>
        <v>#N/A</v>
      </c>
      <c r="CA43" t="e">
        <f t="shared" si="43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>
        <f t="shared" si="34"/>
        <v>#N/A</v>
      </c>
      <c r="CD43" t="e" cm="1">
        <f t="array" ref="CD43">IFERROR(IF(OR(ISNA($A43),$AC43&lt;100,INDEX(International!C$3:C$2000,_xlfn.XMATCH(100,International!C$3:C$2000,1,1)+$BR43)=""),NA(),INDEX(International!C$3:C$2000,_xlfn.XMATCH(100,International!C$3:C$2000,1,1)+$BR43)), NA())</f>
        <v>#N/A</v>
      </c>
      <c r="CE43" t="e">
        <f t="shared" si="44"/>
        <v>#N/A</v>
      </c>
      <c r="CF43" t="e">
        <f>IF(OR(ISNA($A43),$AC43&lt;100),NA(),IF($BR43=0,0,FLOOR((CD43-_xlfn.XLOOKUP(_xlfn.AGGREGATE(5,6,$BR$3:$BR1994),$BR$3:$BR$2000,CD$3:CD$2000,1,1))/_xlfn.XLOOKUP($BR43,$BR$3:$BR$2000,$BR$3:$BR$2000,1,1), 1)))</f>
        <v>#N/A</v>
      </c>
      <c r="CG43" t="e">
        <f t="shared" si="35"/>
        <v>#N/A</v>
      </c>
      <c r="CH43" t="e" cm="1">
        <f t="array" ref="CH43">IFERROR(IF(OR(ISNA($A43),$AC43&lt;100,INDEX(International!F$3:F$2000,_xlfn.XMATCH(100,International!F$3:F$2000,1,1)+$BR43)=""),NA(),INDEX(International!F$3:F$2000,_xlfn.XMATCH(100,International!F$3:F$2000,1,1)+$BR43)), NA())</f>
        <v>#N/A</v>
      </c>
      <c r="CI43" t="e">
        <f t="shared" si="45"/>
        <v>#N/A</v>
      </c>
      <c r="CJ43" t="e">
        <f>IF(OR(ISNA($A43),$AC43&lt;100),NA(),IF($BR43=0,0,FLOOR((CH43-_xlfn.XLOOKUP(_xlfn.AGGREGATE(5,6,$BR$3:$BR1994),$BR$3:$BR$2000,CH$3:CH$2000,1,1))/_xlfn.XLOOKUP($BR43,$BR$3:$BR$2000,$BR$3:$BR$2000,1,1), 1)))</f>
        <v>#N/A</v>
      </c>
      <c r="CK43" t="e">
        <f t="shared" si="36"/>
        <v>#N/A</v>
      </c>
      <c r="CL43" t="e" cm="1">
        <f t="array" ref="CL43">IFERROR(IF(OR(ISNA($A43),$AC43&lt;100,INDEX(International!I$3:I$2000,_xlfn.XMATCH(100,International!I$3:I$2000,1,1)+$BR43)=""),NA(),INDEX(International!I$3:I$2000,_xlfn.XMATCH(100,International!I$3:I$2000,1,1)+$BR43)), NA())</f>
        <v>#N/A</v>
      </c>
      <c r="CM43" t="e">
        <f t="shared" si="46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>
        <f t="shared" si="37"/>
        <v>#N/A</v>
      </c>
      <c r="CP43" t="e" cm="1">
        <f t="array" ref="CP43">IFERROR(IF(OR(ISNA($A43),$AC43&lt;100,INDEX(International!L$3:L$2000,_xlfn.XMATCH(100,International!L$3:L$2000,1,1)+$BR43)=""),NA(),INDEX(International!L$3:L$2000,_xlfn.XMATCH(100,International!L$3:L$2000,1,1)+$BR43)), NA())</f>
        <v>#N/A</v>
      </c>
      <c r="CQ43" t="e">
        <f t="shared" si="47"/>
        <v>#N/A</v>
      </c>
      <c r="CR43" t="e">
        <f>IF(OR(ISNA($A43),$AC43&lt;100),NA(),IF($BR43=0,0,FLOOR((CP43-_xlfn.XLOOKUP(_xlfn.AGGREGATE(5,6,$BR$3:$BR1994),$BR$3:$BR$2000,CP$3:CP$2000,1,1))/_xlfn.XLOOKUP($BR43,$BR$3:$BR$2000,$BR$3:$BR$2000,1,1), 1)))</f>
        <v>#N/A</v>
      </c>
      <c r="CS43" t="e">
        <f t="shared" si="38"/>
        <v>#N/A</v>
      </c>
      <c r="CT43" t="e" cm="1">
        <f t="array" ref="CT43">IFERROR(IF(OR(ISNA($A43),$AC43&lt;100,INDEX(International!O$3:O$2000,_xlfn.XMATCH(100,International!O$3:O$2000,1,1)+$BR43)=""),NA(),INDEX(International!O$3:O$2000,_xlfn.XMATCH(100,International!O$3:O$2000,1,1)+$BR43)), NA())</f>
        <v>#N/A</v>
      </c>
      <c r="CU43" t="e">
        <f>IF(OR(ISNA($A43),$AC43&lt;100),NA(),IF(CT43=100,0,($BR43*LOG(2)/LOG(CT43/100))))</f>
        <v>#N/A</v>
      </c>
      <c r="CV43" t="e">
        <f>IF(OR(ISNA($A43),$AC43&lt;100),NA(),IF($BR43=0,0,FLOOR((CT43-_xlfn.XLOOKUP(_xlfn.AGGREGATE(5,6,$BR$3:$BR1994),$BR$3:$BR$2000,CT$3:CT$2000,1,1))/_xlfn.XLOOKUP($BR43,$BR$3:$BR$2000,$BR$3:$BR$2000,1,1), 1)))</f>
        <v>#N/A</v>
      </c>
      <c r="CW43" t="e">
        <f t="shared" si="39"/>
        <v>#N/A</v>
      </c>
      <c r="CX43" t="e" cm="1">
        <f t="array" ref="CX43">IFERROR(IF(OR(ISNA($A43),$AC43&lt;100,INDEX(International!R$3:R$2000,_xlfn.XMATCH(100,International!R$3:R$2000,1,1)+$BR43)=""),NA(),INDEX(International!R$3:R$2000,_xlfn.XMATCH(100,International!R$3:R$2000,1,1)+$BR43)), NA())</f>
        <v>#N/A</v>
      </c>
      <c r="CY43" t="e">
        <f t="shared" si="48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 t="shared" si="40"/>
        <v>#N/A</v>
      </c>
      <c r="DB43" t="e" cm="1">
        <f t="array" ref="DB43">IFERROR(IF(OR(ISNA($A43),$AC43&lt;100,INDEX(International!U$3:U$2000,_xlfn.XMATCH(100,International!U$3:U$2000,1,1)+$BR43)=""),NA(),INDEX(International!U$3:U$2000,_xlfn.XMATCH(100,International!U$3:U$2000,1,1)+$BR43)), NA())</f>
        <v>#N/A</v>
      </c>
      <c r="DC43" t="e">
        <f t="shared" si="49"/>
        <v>#N/A</v>
      </c>
      <c r="DD43" t="e">
        <f>IF(OR(ISNA($A43),$AC43&lt;100),NA(),IF($BR43=0,0,FLOOR((DB43-_xlfn.XLOOKUP(_xlfn.AGGREGATE(5,6,$BR$3:$BR1994),$BR$3:$BR$2000,DB$3:DB$2000,1,1))/_xlfn.XLOOKUP($BR43,$BR$3:$BR$2000,$BR$3:$BR$2000,1,1), 1)))</f>
        <v>#N/A</v>
      </c>
      <c r="DE43" t="e">
        <f t="shared" si="41"/>
        <v>#N/A</v>
      </c>
      <c r="DF43" t="e" cm="1">
        <f t="array" ref="DF43">IFERROR(IF(OR(ISNA($A43),$AC43&lt;100,INDEX(International!X$3:X$2000,_xlfn.XMATCH(100,International!X$3:X$2000,1,1)+$BR43)=""),NA(),INDEX(International!X$3:X$2000,_xlfn.XMATCH(100,International!X$3:X$2000,1,1)+$BR43)), NA())</f>
        <v>#N/A</v>
      </c>
      <c r="DG43" t="e">
        <f t="shared" si="50"/>
        <v>#N/A</v>
      </c>
      <c r="DH43" t="e">
        <f>IF(OR(ISNA($A43),$AC43&lt;100),NA(),IF($BR43=0,0,FLOOR((DF43-_xlfn.XLOOKUP(_xlfn.AGGREGATE(5,6,$BR$3:$BR1994),$BR$3:$BR$2000,DF$3:DF$2000,1,1))/_xlfn.XLOOKUP($BR43,$BR$3:$BR$2000,$BR$3:$BR$2000,1,1), 1)))</f>
        <v>#N/A</v>
      </c>
      <c r="DI43" t="e">
        <f t="shared" si="42"/>
        <v>#N/A</v>
      </c>
      <c r="DJ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42+1,DJ42+1,NA())))</f>
        <v>#N/A</v>
      </c>
      <c r="DK43" t="e" cm="1">
        <f t="array" ref="DK43">IFERROR(IF(ISNA($A43),NA(),INDEX(B$3:B$2000,_xlfn.XMATCH(Configuration!$B$12,B$3:B$2000,1,1)+$DJ43)-0), NA())</f>
        <v>#N/A</v>
      </c>
      <c r="DL43" t="e" cm="1">
        <f t="array" ref="DL43">IFERROR(IF(ISNA($A43),NA(),INDEX(E$3:E$2000,_xlfn.XMATCH(Configuration!$B$12,E$3:E$2000,1,1)+$DJ43)-0), NA())</f>
        <v>#N/A</v>
      </c>
      <c r="DM43" t="e" cm="1">
        <f t="array" ref="DM43">IFERROR(IF(ISNA($A43),NA(),INDEX(H$3:H$2000,_xlfn.XMATCH(Configuration!$B$12,H$3:H$2000,1,1)+$DJ43)-0), NA())</f>
        <v>#N/A</v>
      </c>
      <c r="DN43" t="e" cm="1">
        <f t="array" ref="DN43">IFERROR(IF(ISNA($A43),NA(),INDEX(K$3:K$2000,_xlfn.XMATCH(Configuration!$B$12,K$3:K$2000,1,1)+$DJ43)-0), NA())</f>
        <v>#N/A</v>
      </c>
      <c r="DO43" t="e" cm="1">
        <f t="array" ref="DO43">IFERROR(IF(ISNA($A43),NA(),INDEX(N$3:N$2000,_xlfn.XMATCH(Configuration!$B$12,N$3:N$2000,1,1)+$DJ43)-0), NA())</f>
        <v>#N/A</v>
      </c>
      <c r="DP43" t="e" cm="1">
        <f t="array" ref="DP43">IFERROR(IF(ISNA($A43),NA(),INDEX(Q$3:Q$2000,_xlfn.XMATCH(Configuration!$B$12,Q$3:Q$2000,1,1)+$DJ43)-0), NA())</f>
        <v>#N/A</v>
      </c>
      <c r="DQ43" t="e" cm="1">
        <f t="array" ref="DQ43">IFERROR(IF(ISNA($A43),NA(),INDEX(T$3:T$2000,_xlfn.XMATCH(Configuration!$B$12,T$3:T$2000,1,1)+$DJ43)-0), NA())</f>
        <v>#N/A</v>
      </c>
      <c r="DR43" t="e" cm="1">
        <f t="array" ref="DR43">IFERROR(IF(ISNA($A43),NA(),INDEX(W$3:W$2000,_xlfn.XMATCH(Configuration!$B$12,W$3:W$2000,1,1)+$DJ43)-0), NA())</f>
        <v>#N/A</v>
      </c>
    </row>
    <row r="44" spans="1:122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8"/>
        <v>60</v>
      </c>
      <c r="AD44">
        <f t="shared" si="9"/>
        <v>22</v>
      </c>
      <c r="AE44">
        <f t="shared" si="10"/>
        <v>3</v>
      </c>
      <c r="AF44" s="5">
        <f t="shared" si="11"/>
        <v>0.8</v>
      </c>
      <c r="AG44">
        <f t="shared" si="12"/>
        <v>35</v>
      </c>
      <c r="AH44">
        <f t="shared" si="13"/>
        <v>35</v>
      </c>
      <c r="AI44">
        <f t="shared" si="14"/>
        <v>18</v>
      </c>
      <c r="AJ44">
        <f t="shared" si="15"/>
        <v>1</v>
      </c>
      <c r="AK44">
        <f t="shared" si="16"/>
        <v>16</v>
      </c>
      <c r="AL44" s="2">
        <f t="shared" si="17"/>
        <v>0.12</v>
      </c>
      <c r="AM44" s="2">
        <f t="shared" si="18"/>
        <v>0.88</v>
      </c>
      <c r="AN44" s="2">
        <f t="shared" si="19"/>
        <v>0</v>
      </c>
      <c r="AO44" s="2">
        <f t="shared" si="20"/>
        <v>0.41666666666666669</v>
      </c>
      <c r="AP44" s="2">
        <f t="shared" si="21"/>
        <v>1.6666666666666666E-2</v>
      </c>
      <c r="AQ44" s="2">
        <f t="shared" si="22"/>
        <v>0.11666666666666667</v>
      </c>
      <c r="AR44" s="2">
        <f t="shared" si="23"/>
        <v>0.21666666666666667</v>
      </c>
      <c r="AS44" s="2">
        <f t="shared" si="24"/>
        <v>1.6666666666666666E-2</v>
      </c>
      <c r="AT44" s="2">
        <f t="shared" si="25"/>
        <v>0.05</v>
      </c>
      <c r="AU44" s="2">
        <f t="shared" si="26"/>
        <v>0.16666666666666666</v>
      </c>
      <c r="AV44" s="3">
        <f t="shared" ca="1" si="27"/>
        <v>5.1428571428571432</v>
      </c>
      <c r="AW44" s="2">
        <f t="shared" si="28"/>
        <v>0.15384615384615385</v>
      </c>
      <c r="AX44" s="2">
        <f t="shared" si="29"/>
        <v>-0.2</v>
      </c>
      <c r="AY44">
        <f t="shared" si="30"/>
        <v>6</v>
      </c>
      <c r="AZ44">
        <f t="shared" si="31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2"/>
        <v>#N/A</v>
      </c>
      <c r="BS44" t="e">
        <f>IFERROR(IF(OR(ISNA($A44),$AC44&lt;100),NA(),IF(FLOOR(2^($BR44+(LOG(100)/LOG(2))),2)-100&gt; _xlfn.AGGREGATE(4,6,$BZ$3:$DF$2000)+2000,NA(),FLOOR(2^($BR44+(LOG(100)/LOG(2))),2))), NA())</f>
        <v>#N/A</v>
      </c>
      <c r="BT44" t="e">
        <f>IFERROR(IF(OR(ISNA($A44),$AC44&lt;100),NA(),IF(FLOOR((2^(($BR44+4*LOG(10)/LOG(2))/2)),2)&gt; _xlfn.AGGREGATE(4,6,$BZ$3:$DF$2000)+2000,NA(),FLOOR((2^(($BR44+4*LOG(10)/LOG(2))/2)),2))), NA())</f>
        <v>#N/A</v>
      </c>
      <c r="BU44" t="e">
        <f>IFERROR(IF(OR(ISNA($A44),$AC44&lt;100),NA(),IF(FLOOR((2^(($BR44+6*LOG(10)/LOG(2))/3)),2)&gt; _xlfn.AGGREGATE(4,6,$BZ$3:$DF$2000)+2000,NA(),FLOOR((2^(($BR44+6*LOG(10)/LOG(2))/3)),2))), NA())</f>
        <v>#N/A</v>
      </c>
      <c r="BV44" t="e">
        <f>IFERROR(IF(OR(ISNA($A44),$AC44&lt;100),NA(),IF(FLOOR((2^(($BR44+8*LOG(10)/LOG(2))/4)),2)&gt; _xlfn.AGGREGATE(4,6,$BZ$3:$DF$2000)+2000,NA(),FLOOR((2^(($BR44+8*LOG(10)/LOG(2))/4)),2))), NA())</f>
        <v>#N/A</v>
      </c>
      <c r="BW44" t="e">
        <f>IFERROR(IF(OR(ISNA($A44),$AC44&lt;100),NA(),IF(FLOOR((2^(($BR44+10*LOG(10)/LOG(2))/5)),2)&gt; _xlfn.AGGREGATE(4,6,$BZ$3:$DF$2000)+2000,NA(),FLOOR((2^(($BR44+10*LOG(10)/LOG(2))/5)),2))),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_xlfn.AGGREGATE(4,6,$BZ$3:$DF$2000)+2000,NA(),FLOOR((2^(($BR44+2*_xlfn.XLOOKUP(_xlfn.AGGREGATE(4,6,$BR$3:$BR1995),$BR$3:$BR$2000,$CA$3:$CA$2000,1,1)*LOG(10)/LOG(2))/_xlfn.XLOOKUP(_xlfn.AGGREGATE(4,6,$BR$3:$BR1995),$BR$3:$BR$2000,$CA$3:$CA$2000,1,1))),2))),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3"/>
        <v>#N/A</v>
      </c>
      <c r="CA44" t="e">
        <f t="shared" si="43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>
        <f t="shared" si="34"/>
        <v>#N/A</v>
      </c>
      <c r="CD44" t="e" cm="1">
        <f t="array" ref="CD44">IFERROR(IF(OR(ISNA($A44),$AC44&lt;100,INDEX(International!C$3:C$2000,_xlfn.XMATCH(100,International!C$3:C$2000,1,1)+$BR44)=""),NA(),INDEX(International!C$3:C$2000,_xlfn.XMATCH(100,International!C$3:C$2000,1,1)+$BR44)), NA())</f>
        <v>#N/A</v>
      </c>
      <c r="CE44" t="e">
        <f t="shared" si="44"/>
        <v>#N/A</v>
      </c>
      <c r="CF44" t="e">
        <f>IF(OR(ISNA($A44),$AC44&lt;100),NA(),IF($BR44=0,0,FLOOR((CD44-_xlfn.XLOOKUP(_xlfn.AGGREGATE(5,6,$BR$3:$BR1995),$BR$3:$BR$2000,CD$3:CD$2000,1,1))/_xlfn.XLOOKUP($BR44,$BR$3:$BR$2000,$BR$3:$BR$2000,1,1), 1)))</f>
        <v>#N/A</v>
      </c>
      <c r="CG44" t="e">
        <f t="shared" si="35"/>
        <v>#N/A</v>
      </c>
      <c r="CH44" t="e" cm="1">
        <f t="array" ref="CH44">IFERROR(IF(OR(ISNA($A44),$AC44&lt;100,INDEX(International!F$3:F$2000,_xlfn.XMATCH(100,International!F$3:F$2000,1,1)+$BR44)=""),NA(),INDEX(International!F$3:F$2000,_xlfn.XMATCH(100,International!F$3:F$2000,1,1)+$BR44)), NA())</f>
        <v>#N/A</v>
      </c>
      <c r="CI44" t="e">
        <f t="shared" si="45"/>
        <v>#N/A</v>
      </c>
      <c r="CJ44" t="e">
        <f>IF(OR(ISNA($A44),$AC44&lt;100),NA(),IF($BR44=0,0,FLOOR((CH44-_xlfn.XLOOKUP(_xlfn.AGGREGATE(5,6,$BR$3:$BR1995),$BR$3:$BR$2000,CH$3:CH$2000,1,1))/_xlfn.XLOOKUP($BR44,$BR$3:$BR$2000,$BR$3:$BR$2000,1,1), 1)))</f>
        <v>#N/A</v>
      </c>
      <c r="CK44" t="e">
        <f t="shared" si="36"/>
        <v>#N/A</v>
      </c>
      <c r="CL44" t="e" cm="1">
        <f t="array" ref="CL44">IFERROR(IF(OR(ISNA($A44),$AC44&lt;100,INDEX(International!I$3:I$2000,_xlfn.XMATCH(100,International!I$3:I$2000,1,1)+$BR44)=""),NA(),INDEX(International!I$3:I$2000,_xlfn.XMATCH(100,International!I$3:I$2000,1,1)+$BR44)), NA())</f>
        <v>#N/A</v>
      </c>
      <c r="CM44" t="e">
        <f t="shared" si="46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>
        <f t="shared" si="37"/>
        <v>#N/A</v>
      </c>
      <c r="CP44" t="e" cm="1">
        <f t="array" ref="CP44">IFERROR(IF(OR(ISNA($A44),$AC44&lt;100,INDEX(International!L$3:L$2000,_xlfn.XMATCH(100,International!L$3:L$2000,1,1)+$BR44)=""),NA(),INDEX(International!L$3:L$2000,_xlfn.XMATCH(100,International!L$3:L$2000,1,1)+$BR44)), NA())</f>
        <v>#N/A</v>
      </c>
      <c r="CQ44" t="e">
        <f t="shared" si="47"/>
        <v>#N/A</v>
      </c>
      <c r="CR44" t="e">
        <f>IF(OR(ISNA($A44),$AC44&lt;100),NA(),IF($BR44=0,0,FLOOR((CP44-_xlfn.XLOOKUP(_xlfn.AGGREGATE(5,6,$BR$3:$BR1995),$BR$3:$BR$2000,CP$3:CP$2000,1,1))/_xlfn.XLOOKUP($BR44,$BR$3:$BR$2000,$BR$3:$BR$2000,1,1), 1)))</f>
        <v>#N/A</v>
      </c>
      <c r="CS44" t="e">
        <f t="shared" si="38"/>
        <v>#N/A</v>
      </c>
      <c r="CT44" t="e" cm="1">
        <f t="array" ref="CT44">IFERROR(IF(OR(ISNA($A44),$AC44&lt;100,INDEX(International!O$3:O$2000,_xlfn.XMATCH(100,International!O$3:O$2000,1,1)+$BR44)=""),NA(),INDEX(International!O$3:O$2000,_xlfn.XMATCH(100,International!O$3:O$2000,1,1)+$BR44)), NA())</f>
        <v>#N/A</v>
      </c>
      <c r="CU44" t="e">
        <f>IF(OR(ISNA($A44),$AC44&lt;100),NA(),IF(CT44=100,0,($BR44*LOG(2)/LOG(CT44/100))))</f>
        <v>#N/A</v>
      </c>
      <c r="CV44" t="e">
        <f>IF(OR(ISNA($A44),$AC44&lt;100),NA(),IF($BR44=0,0,FLOOR((CT44-_xlfn.XLOOKUP(_xlfn.AGGREGATE(5,6,$BR$3:$BR1995),$BR$3:$BR$2000,CT$3:CT$2000,1,1))/_xlfn.XLOOKUP($BR44,$BR$3:$BR$2000,$BR$3:$BR$2000,1,1), 1)))</f>
        <v>#N/A</v>
      </c>
      <c r="CW44" t="e">
        <f t="shared" si="39"/>
        <v>#N/A</v>
      </c>
      <c r="CX44" t="e" cm="1">
        <f t="array" ref="CX44">IFERROR(IF(OR(ISNA($A44),$AC44&lt;100,INDEX(International!R$3:R$2000,_xlfn.XMATCH(100,International!R$3:R$2000,1,1)+$BR44)=""),NA(),INDEX(International!R$3:R$2000,_xlfn.XMATCH(100,International!R$3:R$2000,1,1)+$BR44)), NA())</f>
        <v>#N/A</v>
      </c>
      <c r="CY44" t="e">
        <f t="shared" si="48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 t="shared" si="40"/>
        <v>#N/A</v>
      </c>
      <c r="DB44" t="e" cm="1">
        <f t="array" ref="DB44">IFERROR(IF(OR(ISNA($A44),$AC44&lt;100,INDEX(International!U$3:U$2000,_xlfn.XMATCH(100,International!U$3:U$2000,1,1)+$BR44)=""),NA(),INDEX(International!U$3:U$2000,_xlfn.XMATCH(100,International!U$3:U$2000,1,1)+$BR44)), NA())</f>
        <v>#N/A</v>
      </c>
      <c r="DC44" t="e">
        <f t="shared" si="49"/>
        <v>#N/A</v>
      </c>
      <c r="DD44" t="e">
        <f>IF(OR(ISNA($A44),$AC44&lt;100),NA(),IF($BR44=0,0,FLOOR((DB44-_xlfn.XLOOKUP(_xlfn.AGGREGATE(5,6,$BR$3:$BR1995),$BR$3:$BR$2000,DB$3:DB$2000,1,1))/_xlfn.XLOOKUP($BR44,$BR$3:$BR$2000,$BR$3:$BR$2000,1,1), 1)))</f>
        <v>#N/A</v>
      </c>
      <c r="DE44" t="e">
        <f t="shared" si="41"/>
        <v>#N/A</v>
      </c>
      <c r="DF44" t="e" cm="1">
        <f t="array" ref="DF44">IFERROR(IF(OR(ISNA($A44),$AC44&lt;100,INDEX(International!X$3:X$2000,_xlfn.XMATCH(100,International!X$3:X$2000,1,1)+$BR44)=""),NA(),INDEX(International!X$3:X$2000,_xlfn.XMATCH(100,International!X$3:X$2000,1,1)+$BR44)), NA())</f>
        <v>#N/A</v>
      </c>
      <c r="DG44" t="e">
        <f t="shared" si="50"/>
        <v>#N/A</v>
      </c>
      <c r="DH44" t="e">
        <f>IF(OR(ISNA($A44),$AC44&lt;100),NA(),IF($BR44=0,0,FLOOR((DF44-_xlfn.XLOOKUP(_xlfn.AGGREGATE(5,6,$BR$3:$BR1995),$BR$3:$BR$2000,DF$3:DF$2000,1,1))/_xlfn.XLOOKUP($BR44,$BR$3:$BR$2000,$BR$3:$BR$2000,1,1), 1)))</f>
        <v>#N/A</v>
      </c>
      <c r="DI44" t="e">
        <f t="shared" si="42"/>
        <v>#N/A</v>
      </c>
      <c r="DJ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43+1,DJ43+1,NA())))</f>
        <v>#N/A</v>
      </c>
      <c r="DK44" t="e" cm="1">
        <f t="array" ref="DK44">IFERROR(IF(ISNA($A44),NA(),INDEX(B$3:B$2000,_xlfn.XMATCH(Configuration!$B$12,B$3:B$2000,1,1)+$DJ44)-0), NA())</f>
        <v>#N/A</v>
      </c>
      <c r="DL44" t="e" cm="1">
        <f t="array" ref="DL44">IFERROR(IF(ISNA($A44),NA(),INDEX(E$3:E$2000,_xlfn.XMATCH(Configuration!$B$12,E$3:E$2000,1,1)+$DJ44)-0), NA())</f>
        <v>#N/A</v>
      </c>
      <c r="DM44" t="e" cm="1">
        <f t="array" ref="DM44">IFERROR(IF(ISNA($A44),NA(),INDEX(H$3:H$2000,_xlfn.XMATCH(Configuration!$B$12,H$3:H$2000,1,1)+$DJ44)-0), NA())</f>
        <v>#N/A</v>
      </c>
      <c r="DN44" t="e" cm="1">
        <f t="array" ref="DN44">IFERROR(IF(ISNA($A44),NA(),INDEX(K$3:K$2000,_xlfn.XMATCH(Configuration!$B$12,K$3:K$2000,1,1)+$DJ44)-0), NA())</f>
        <v>#N/A</v>
      </c>
      <c r="DO44" t="e" cm="1">
        <f t="array" ref="DO44">IFERROR(IF(ISNA($A44),NA(),INDEX(N$3:N$2000,_xlfn.XMATCH(Configuration!$B$12,N$3:N$2000,1,1)+$DJ44)-0), NA())</f>
        <v>#N/A</v>
      </c>
      <c r="DP44" t="e" cm="1">
        <f t="array" ref="DP44">IFERROR(IF(ISNA($A44),NA(),INDEX(Q$3:Q$2000,_xlfn.XMATCH(Configuration!$B$12,Q$3:Q$2000,1,1)+$DJ44)-0), NA())</f>
        <v>#N/A</v>
      </c>
      <c r="DQ44" t="e" cm="1">
        <f t="array" ref="DQ44">IFERROR(IF(ISNA($A44),NA(),INDEX(T$3:T$2000,_xlfn.XMATCH(Configuration!$B$12,T$3:T$2000,1,1)+$DJ44)-0), NA())</f>
        <v>#N/A</v>
      </c>
      <c r="DR44" t="e" cm="1">
        <f t="array" ref="DR44">IFERROR(IF(ISNA($A44),NA(),INDEX(W$3:W$2000,_xlfn.XMATCH(Configuration!$B$12,W$3:W$2000,1,1)+$DJ44)-0), NA())</f>
        <v>#N/A</v>
      </c>
    </row>
    <row r="45" spans="1:122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8"/>
        <v>64</v>
      </c>
      <c r="AD45">
        <f t="shared" si="9"/>
        <v>22</v>
      </c>
      <c r="AE45">
        <f t="shared" si="10"/>
        <v>3</v>
      </c>
      <c r="AF45" s="5">
        <f t="shared" si="11"/>
        <v>0.5</v>
      </c>
      <c r="AG45">
        <f t="shared" si="12"/>
        <v>39</v>
      </c>
      <c r="AH45">
        <f t="shared" si="13"/>
        <v>36</v>
      </c>
      <c r="AI45">
        <f t="shared" si="14"/>
        <v>18</v>
      </c>
      <c r="AJ45">
        <f t="shared" si="15"/>
        <v>1</v>
      </c>
      <c r="AK45">
        <f t="shared" si="16"/>
        <v>17</v>
      </c>
      <c r="AL45" s="2">
        <f t="shared" si="17"/>
        <v>0.12</v>
      </c>
      <c r="AM45" s="2">
        <f t="shared" si="18"/>
        <v>0.88</v>
      </c>
      <c r="AN45" s="2">
        <f t="shared" si="19"/>
        <v>0</v>
      </c>
      <c r="AO45" s="2">
        <f t="shared" si="20"/>
        <v>0.4375</v>
      </c>
      <c r="AP45" s="2">
        <f t="shared" si="21"/>
        <v>1.5625E-2</v>
      </c>
      <c r="AQ45" s="2">
        <f t="shared" si="22"/>
        <v>0.109375</v>
      </c>
      <c r="AR45" s="2">
        <f t="shared" si="23"/>
        <v>0.21875</v>
      </c>
      <c r="AS45" s="2">
        <f t="shared" si="24"/>
        <v>1.5625E-2</v>
      </c>
      <c r="AT45" s="2">
        <f t="shared" si="25"/>
        <v>4.6875E-2</v>
      </c>
      <c r="AU45" s="2">
        <f t="shared" si="26"/>
        <v>0.15625</v>
      </c>
      <c r="AV45" s="3">
        <f t="shared" ca="1" si="27"/>
        <v>5.4285714285714288</v>
      </c>
      <c r="AW45" s="2">
        <f t="shared" si="28"/>
        <v>6.6666666666666666E-2</v>
      </c>
      <c r="AX45" s="2">
        <f t="shared" si="29"/>
        <v>-0.5</v>
      </c>
      <c r="AY45">
        <f t="shared" si="30"/>
        <v>5</v>
      </c>
      <c r="AZ45">
        <f t="shared" si="31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2"/>
        <v>#N/A</v>
      </c>
      <c r="BS45" t="e">
        <f>IFERROR(IF(OR(ISNA($A45),$AC45&lt;100),NA(),IF(FLOOR(2^($BR45+(LOG(100)/LOG(2))),2)-100&gt; _xlfn.AGGREGATE(4,6,$BZ$3:$DF$2000)+2000,NA(),FLOOR(2^($BR45+(LOG(100)/LOG(2))),2))), NA())</f>
        <v>#N/A</v>
      </c>
      <c r="BT45" t="e">
        <f>IFERROR(IF(OR(ISNA($A45),$AC45&lt;100),NA(),IF(FLOOR((2^(($BR45+4*LOG(10)/LOG(2))/2)),2)&gt; _xlfn.AGGREGATE(4,6,$BZ$3:$DF$2000)+2000,NA(),FLOOR((2^(($BR45+4*LOG(10)/LOG(2))/2)),2))), NA())</f>
        <v>#N/A</v>
      </c>
      <c r="BU45" t="e">
        <f>IFERROR(IF(OR(ISNA($A45),$AC45&lt;100),NA(),IF(FLOOR((2^(($BR45+6*LOG(10)/LOG(2))/3)),2)&gt; _xlfn.AGGREGATE(4,6,$BZ$3:$DF$2000)+2000,NA(),FLOOR((2^(($BR45+6*LOG(10)/LOG(2))/3)),2))), NA())</f>
        <v>#N/A</v>
      </c>
      <c r="BV45" t="e">
        <f>IFERROR(IF(OR(ISNA($A45),$AC45&lt;100),NA(),IF(FLOOR((2^(($BR45+8*LOG(10)/LOG(2))/4)),2)&gt; _xlfn.AGGREGATE(4,6,$BZ$3:$DF$2000)+2000,NA(),FLOOR((2^(($BR45+8*LOG(10)/LOG(2))/4)),2))), NA())</f>
        <v>#N/A</v>
      </c>
      <c r="BW45" t="e">
        <f>IFERROR(IF(OR(ISNA($A45),$AC45&lt;100),NA(),IF(FLOOR((2^(($BR45+10*LOG(10)/LOG(2))/5)),2)&gt; _xlfn.AGGREGATE(4,6,$BZ$3:$DF$2000)+2000,NA(),FLOOR((2^(($BR45+10*LOG(10)/LOG(2))/5)),2))),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_xlfn.AGGREGATE(4,6,$BZ$3:$DF$2000)+2000,NA(),FLOOR((2^(($BR45+2*_xlfn.XLOOKUP(_xlfn.AGGREGATE(4,6,$BR$3:$BR1996),$BR$3:$BR$2000,$CA$3:$CA$2000,1,1)*LOG(10)/LOG(2))/_xlfn.XLOOKUP(_xlfn.AGGREGATE(4,6,$BR$3:$BR1996),$BR$3:$BR$2000,$CA$3:$CA$2000,1,1))),2))),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3"/>
        <v>#N/A</v>
      </c>
      <c r="CA45" t="e">
        <f t="shared" si="43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>
        <f t="shared" si="34"/>
        <v>#N/A</v>
      </c>
      <c r="CD45" t="e" cm="1">
        <f t="array" ref="CD45">IFERROR(IF(OR(ISNA($A45),$AC45&lt;100,INDEX(International!C$3:C$2000,_xlfn.XMATCH(100,International!C$3:C$2000,1,1)+$BR45)=""),NA(),INDEX(International!C$3:C$2000,_xlfn.XMATCH(100,International!C$3:C$2000,1,1)+$BR45)), NA())</f>
        <v>#N/A</v>
      </c>
      <c r="CE45" t="e">
        <f t="shared" si="44"/>
        <v>#N/A</v>
      </c>
      <c r="CF45" t="e">
        <f>IF(OR(ISNA($A45),$AC45&lt;100),NA(),IF($BR45=0,0,FLOOR((CD45-_xlfn.XLOOKUP(_xlfn.AGGREGATE(5,6,$BR$3:$BR1996),$BR$3:$BR$2000,CD$3:CD$2000,1,1))/_xlfn.XLOOKUP($BR45,$BR$3:$BR$2000,$BR$3:$BR$2000,1,1), 1)))</f>
        <v>#N/A</v>
      </c>
      <c r="CG45" t="e">
        <f t="shared" si="35"/>
        <v>#N/A</v>
      </c>
      <c r="CH45" t="e" cm="1">
        <f t="array" ref="CH45">IFERROR(IF(OR(ISNA($A45),$AC45&lt;100,INDEX(International!F$3:F$2000,_xlfn.XMATCH(100,International!F$3:F$2000,1,1)+$BR45)=""),NA(),INDEX(International!F$3:F$2000,_xlfn.XMATCH(100,International!F$3:F$2000,1,1)+$BR45)), NA())</f>
        <v>#N/A</v>
      </c>
      <c r="CI45" t="e">
        <f t="shared" si="45"/>
        <v>#N/A</v>
      </c>
      <c r="CJ45" t="e">
        <f>IF(OR(ISNA($A45),$AC45&lt;100),NA(),IF($BR45=0,0,FLOOR((CH45-_xlfn.XLOOKUP(_xlfn.AGGREGATE(5,6,$BR$3:$BR1996),$BR$3:$BR$2000,CH$3:CH$2000,1,1))/_xlfn.XLOOKUP($BR45,$BR$3:$BR$2000,$BR$3:$BR$2000,1,1), 1)))</f>
        <v>#N/A</v>
      </c>
      <c r="CK45" t="e">
        <f t="shared" si="36"/>
        <v>#N/A</v>
      </c>
      <c r="CL45" t="e" cm="1">
        <f t="array" ref="CL45">IFERROR(IF(OR(ISNA($A45),$AC45&lt;100,INDEX(International!I$3:I$2000,_xlfn.XMATCH(100,International!I$3:I$2000,1,1)+$BR45)=""),NA(),INDEX(International!I$3:I$2000,_xlfn.XMATCH(100,International!I$3:I$2000,1,1)+$BR45)), NA())</f>
        <v>#N/A</v>
      </c>
      <c r="CM45" t="e">
        <f t="shared" si="46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>
        <f t="shared" si="37"/>
        <v>#N/A</v>
      </c>
      <c r="CP45" t="e" cm="1">
        <f t="array" ref="CP45">IFERROR(IF(OR(ISNA($A45),$AC45&lt;100,INDEX(International!L$3:L$2000,_xlfn.XMATCH(100,International!L$3:L$2000,1,1)+$BR45)=""),NA(),INDEX(International!L$3:L$2000,_xlfn.XMATCH(100,International!L$3:L$2000,1,1)+$BR45)), NA())</f>
        <v>#N/A</v>
      </c>
      <c r="CQ45" t="e">
        <f t="shared" si="47"/>
        <v>#N/A</v>
      </c>
      <c r="CR45" t="e">
        <f>IF(OR(ISNA($A45),$AC45&lt;100),NA(),IF($BR45=0,0,FLOOR((CP45-_xlfn.XLOOKUP(_xlfn.AGGREGATE(5,6,$BR$3:$BR1996),$BR$3:$BR$2000,CP$3:CP$2000,1,1))/_xlfn.XLOOKUP($BR45,$BR$3:$BR$2000,$BR$3:$BR$2000,1,1), 1)))</f>
        <v>#N/A</v>
      </c>
      <c r="CS45" t="e">
        <f t="shared" si="38"/>
        <v>#N/A</v>
      </c>
      <c r="CT45" t="e" cm="1">
        <f t="array" ref="CT45">IFERROR(IF(OR(ISNA($A45),$AC45&lt;100,INDEX(International!O$3:O$2000,_xlfn.XMATCH(100,International!O$3:O$2000,1,1)+$BR45)=""),NA(),INDEX(International!O$3:O$2000,_xlfn.XMATCH(100,International!O$3:O$2000,1,1)+$BR45)), NA())</f>
        <v>#N/A</v>
      </c>
      <c r="CU45" t="e">
        <f>IF(OR(ISNA($A45),$AC45&lt;100),NA(),IF(CT45=100,0,($BR45*LOG(2)/LOG(CT45/100))))</f>
        <v>#N/A</v>
      </c>
      <c r="CV45" t="e">
        <f>IF(OR(ISNA($A45),$AC45&lt;100),NA(),IF($BR45=0,0,FLOOR((CT45-_xlfn.XLOOKUP(_xlfn.AGGREGATE(5,6,$BR$3:$BR1996),$BR$3:$BR$2000,CT$3:CT$2000,1,1))/_xlfn.XLOOKUP($BR45,$BR$3:$BR$2000,$BR$3:$BR$2000,1,1), 1)))</f>
        <v>#N/A</v>
      </c>
      <c r="CW45" t="e">
        <f t="shared" si="39"/>
        <v>#N/A</v>
      </c>
      <c r="CX45" t="e" cm="1">
        <f t="array" ref="CX45">IFERROR(IF(OR(ISNA($A45),$AC45&lt;100,INDEX(International!R$3:R$2000,_xlfn.XMATCH(100,International!R$3:R$2000,1,1)+$BR45)=""),NA(),INDEX(International!R$3:R$2000,_xlfn.XMATCH(100,International!R$3:R$2000,1,1)+$BR45)), NA())</f>
        <v>#N/A</v>
      </c>
      <c r="CY45" t="e">
        <f t="shared" si="48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 t="shared" si="40"/>
        <v>#N/A</v>
      </c>
      <c r="DB45" t="e" cm="1">
        <f t="array" ref="DB45">IFERROR(IF(OR(ISNA($A45),$AC45&lt;100,INDEX(International!U$3:U$2000,_xlfn.XMATCH(100,International!U$3:U$2000,1,1)+$BR45)=""),NA(),INDEX(International!U$3:U$2000,_xlfn.XMATCH(100,International!U$3:U$2000,1,1)+$BR45)), NA())</f>
        <v>#N/A</v>
      </c>
      <c r="DC45" t="e">
        <f t="shared" si="49"/>
        <v>#N/A</v>
      </c>
      <c r="DD45" t="e">
        <f>IF(OR(ISNA($A45),$AC45&lt;100),NA(),IF($BR45=0,0,FLOOR((DB45-_xlfn.XLOOKUP(_xlfn.AGGREGATE(5,6,$BR$3:$BR1996),$BR$3:$BR$2000,DB$3:DB$2000,1,1))/_xlfn.XLOOKUP($BR45,$BR$3:$BR$2000,$BR$3:$BR$2000,1,1), 1)))</f>
        <v>#N/A</v>
      </c>
      <c r="DE45" t="e">
        <f t="shared" si="41"/>
        <v>#N/A</v>
      </c>
      <c r="DF45" t="e" cm="1">
        <f t="array" ref="DF45">IFERROR(IF(OR(ISNA($A45),$AC45&lt;100,INDEX(International!X$3:X$2000,_xlfn.XMATCH(100,International!X$3:X$2000,1,1)+$BR45)=""),NA(),INDEX(International!X$3:X$2000,_xlfn.XMATCH(100,International!X$3:X$2000,1,1)+$BR45)), NA())</f>
        <v>#N/A</v>
      </c>
      <c r="DG45" t="e">
        <f t="shared" si="50"/>
        <v>#N/A</v>
      </c>
      <c r="DH45" t="e">
        <f>IF(OR(ISNA($A45),$AC45&lt;100),NA(),IF($BR45=0,0,FLOOR((DF45-_xlfn.XLOOKUP(_xlfn.AGGREGATE(5,6,$BR$3:$BR1996),$BR$3:$BR$2000,DF$3:DF$2000,1,1))/_xlfn.XLOOKUP($BR45,$BR$3:$BR$2000,$BR$3:$BR$2000,1,1), 1)))</f>
        <v>#N/A</v>
      </c>
      <c r="DI45" t="e">
        <f t="shared" si="42"/>
        <v>#N/A</v>
      </c>
      <c r="DJ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44+1,DJ44+1,NA())))</f>
        <v>#N/A</v>
      </c>
      <c r="DK45" t="e" cm="1">
        <f t="array" ref="DK45">IFERROR(IF(ISNA($A45),NA(),INDEX(B$3:B$2000,_xlfn.XMATCH(Configuration!$B$12,B$3:B$2000,1,1)+$DJ45)-0), NA())</f>
        <v>#N/A</v>
      </c>
      <c r="DL45" t="e" cm="1">
        <f t="array" ref="DL45">IFERROR(IF(ISNA($A45),NA(),INDEX(E$3:E$2000,_xlfn.XMATCH(Configuration!$B$12,E$3:E$2000,1,1)+$DJ45)-0), NA())</f>
        <v>#N/A</v>
      </c>
      <c r="DM45" t="e" cm="1">
        <f t="array" ref="DM45">IFERROR(IF(ISNA($A45),NA(),INDEX(H$3:H$2000,_xlfn.XMATCH(Configuration!$B$12,H$3:H$2000,1,1)+$DJ45)-0), NA())</f>
        <v>#N/A</v>
      </c>
      <c r="DN45" t="e" cm="1">
        <f t="array" ref="DN45">IFERROR(IF(ISNA($A45),NA(),INDEX(K$3:K$2000,_xlfn.XMATCH(Configuration!$B$12,K$3:K$2000,1,1)+$DJ45)-0), NA())</f>
        <v>#N/A</v>
      </c>
      <c r="DO45" t="e" cm="1">
        <f t="array" ref="DO45">IFERROR(IF(ISNA($A45),NA(),INDEX(N$3:N$2000,_xlfn.XMATCH(Configuration!$B$12,N$3:N$2000,1,1)+$DJ45)-0), NA())</f>
        <v>#N/A</v>
      </c>
      <c r="DP45" t="e" cm="1">
        <f t="array" ref="DP45">IFERROR(IF(ISNA($A45),NA(),INDEX(Q$3:Q$2000,_xlfn.XMATCH(Configuration!$B$12,Q$3:Q$2000,1,1)+$DJ45)-0), NA())</f>
        <v>#N/A</v>
      </c>
      <c r="DQ45" t="e" cm="1">
        <f t="array" ref="DQ45">IFERROR(IF(ISNA($A45),NA(),INDEX(T$3:T$2000,_xlfn.XMATCH(Configuration!$B$12,T$3:T$2000,1,1)+$DJ45)-0), NA())</f>
        <v>#N/A</v>
      </c>
      <c r="DR45" t="e" cm="1">
        <f t="array" ref="DR45">IFERROR(IF(ISNA($A45),NA(),INDEX(W$3:W$2000,_xlfn.XMATCH(Configuration!$B$12,W$3:W$2000,1,1)+$DJ45)-0), NA())</f>
        <v>#N/A</v>
      </c>
    </row>
    <row r="46" spans="1:122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8"/>
        <v>73</v>
      </c>
      <c r="AD46">
        <f t="shared" si="9"/>
        <v>22</v>
      </c>
      <c r="AE46">
        <f t="shared" si="10"/>
        <v>3</v>
      </c>
      <c r="AF46" s="5">
        <f t="shared" si="11"/>
        <v>2.25</v>
      </c>
      <c r="AG46">
        <f t="shared" si="12"/>
        <v>48</v>
      </c>
      <c r="AH46">
        <f t="shared" si="13"/>
        <v>37</v>
      </c>
      <c r="AI46">
        <f t="shared" si="14"/>
        <v>18</v>
      </c>
      <c r="AJ46">
        <f t="shared" si="15"/>
        <v>1</v>
      </c>
      <c r="AK46">
        <f t="shared" si="16"/>
        <v>18</v>
      </c>
      <c r="AL46" s="2">
        <f t="shared" si="17"/>
        <v>0.12</v>
      </c>
      <c r="AM46" s="2">
        <f t="shared" si="18"/>
        <v>0.88</v>
      </c>
      <c r="AN46" s="2">
        <f t="shared" si="19"/>
        <v>0</v>
      </c>
      <c r="AO46" s="2">
        <f t="shared" si="20"/>
        <v>0.49315068493150682</v>
      </c>
      <c r="AP46" s="2">
        <f t="shared" si="21"/>
        <v>1.3698630136986301E-2</v>
      </c>
      <c r="AQ46" s="2">
        <f t="shared" si="22"/>
        <v>9.5890410958904104E-2</v>
      </c>
      <c r="AR46" s="2">
        <f t="shared" si="23"/>
        <v>0.19178082191780821</v>
      </c>
      <c r="AS46" s="2">
        <f t="shared" si="24"/>
        <v>1.3698630136986301E-2</v>
      </c>
      <c r="AT46" s="2">
        <f t="shared" si="25"/>
        <v>4.1095890410958902E-2</v>
      </c>
      <c r="AU46" s="2">
        <f t="shared" si="26"/>
        <v>0.15068493150684931</v>
      </c>
      <c r="AV46" s="3">
        <f t="shared" ca="1" si="27"/>
        <v>6.7142857142857144</v>
      </c>
      <c r="AW46" s="2">
        <f t="shared" si="28"/>
        <v>0.140625</v>
      </c>
      <c r="AX46" s="2">
        <f t="shared" si="29"/>
        <v>1.25</v>
      </c>
      <c r="AY46">
        <f t="shared" si="30"/>
        <v>5</v>
      </c>
      <c r="AZ46">
        <f t="shared" si="31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2"/>
        <v>#N/A</v>
      </c>
      <c r="BS46" t="e">
        <f>IFERROR(IF(OR(ISNA($A46),$AC46&lt;100),NA(),IF(FLOOR(2^($BR46+(LOG(100)/LOG(2))),2)-100&gt; _xlfn.AGGREGATE(4,6,$BZ$3:$DF$2000)+2000,NA(),FLOOR(2^($BR46+(LOG(100)/LOG(2))),2))), NA())</f>
        <v>#N/A</v>
      </c>
      <c r="BT46" t="e">
        <f>IFERROR(IF(OR(ISNA($A46),$AC46&lt;100),NA(),IF(FLOOR((2^(($BR46+4*LOG(10)/LOG(2))/2)),2)&gt; _xlfn.AGGREGATE(4,6,$BZ$3:$DF$2000)+2000,NA(),FLOOR((2^(($BR46+4*LOG(10)/LOG(2))/2)),2))), NA())</f>
        <v>#N/A</v>
      </c>
      <c r="BU46" t="e">
        <f>IFERROR(IF(OR(ISNA($A46),$AC46&lt;100),NA(),IF(FLOOR((2^(($BR46+6*LOG(10)/LOG(2))/3)),2)&gt; _xlfn.AGGREGATE(4,6,$BZ$3:$DF$2000)+2000,NA(),FLOOR((2^(($BR46+6*LOG(10)/LOG(2))/3)),2))), NA())</f>
        <v>#N/A</v>
      </c>
      <c r="BV46" t="e">
        <f>IFERROR(IF(OR(ISNA($A46),$AC46&lt;100),NA(),IF(FLOOR((2^(($BR46+8*LOG(10)/LOG(2))/4)),2)&gt; _xlfn.AGGREGATE(4,6,$BZ$3:$DF$2000)+2000,NA(),FLOOR((2^(($BR46+8*LOG(10)/LOG(2))/4)),2))), NA())</f>
        <v>#N/A</v>
      </c>
      <c r="BW46" t="e">
        <f>IFERROR(IF(OR(ISNA($A46),$AC46&lt;100),NA(),IF(FLOOR((2^(($BR46+10*LOG(10)/LOG(2))/5)),2)&gt; _xlfn.AGGREGATE(4,6,$BZ$3:$DF$2000)+2000,NA(),FLOOR((2^(($BR46+10*LOG(10)/LOG(2))/5)),2))),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_xlfn.AGGREGATE(4,6,$BZ$3:$DF$2000)+2000,NA(),FLOOR((2^(($BR46+2*_xlfn.XLOOKUP(_xlfn.AGGREGATE(4,6,$BR$3:$BR1997),$BR$3:$BR$2000,$CA$3:$CA$2000,1,1)*LOG(10)/LOG(2))/_xlfn.XLOOKUP(_xlfn.AGGREGATE(4,6,$BR$3:$BR1997),$BR$3:$BR$2000,$CA$3:$CA$2000,1,1))),2))),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3"/>
        <v>#N/A</v>
      </c>
      <c r="CA46" t="e">
        <f t="shared" si="43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>
        <f t="shared" si="34"/>
        <v>#N/A</v>
      </c>
      <c r="CD46" t="e" cm="1">
        <f t="array" ref="CD46">IFERROR(IF(OR(ISNA($A46),$AC46&lt;100,INDEX(International!C$3:C$2000,_xlfn.XMATCH(100,International!C$3:C$2000,1,1)+$BR46)=""),NA(),INDEX(International!C$3:C$2000,_xlfn.XMATCH(100,International!C$3:C$2000,1,1)+$BR46)), NA())</f>
        <v>#N/A</v>
      </c>
      <c r="CE46" t="e">
        <f t="shared" si="44"/>
        <v>#N/A</v>
      </c>
      <c r="CF46" t="e">
        <f>IF(OR(ISNA($A46),$AC46&lt;100),NA(),IF($BR46=0,0,FLOOR((CD46-_xlfn.XLOOKUP(_xlfn.AGGREGATE(5,6,$BR$3:$BR1997),$BR$3:$BR$2000,CD$3:CD$2000,1,1))/_xlfn.XLOOKUP($BR46,$BR$3:$BR$2000,$BR$3:$BR$2000,1,1), 1)))</f>
        <v>#N/A</v>
      </c>
      <c r="CG46" t="e">
        <f t="shared" si="35"/>
        <v>#N/A</v>
      </c>
      <c r="CH46" t="e" cm="1">
        <f t="array" ref="CH46">IFERROR(IF(OR(ISNA($A46),$AC46&lt;100,INDEX(International!F$3:F$2000,_xlfn.XMATCH(100,International!F$3:F$2000,1,1)+$BR46)=""),NA(),INDEX(International!F$3:F$2000,_xlfn.XMATCH(100,International!F$3:F$2000,1,1)+$BR46)), NA())</f>
        <v>#N/A</v>
      </c>
      <c r="CI46" t="e">
        <f t="shared" si="45"/>
        <v>#N/A</v>
      </c>
      <c r="CJ46" t="e">
        <f>IF(OR(ISNA($A46),$AC46&lt;100),NA(),IF($BR46=0,0,FLOOR((CH46-_xlfn.XLOOKUP(_xlfn.AGGREGATE(5,6,$BR$3:$BR1997),$BR$3:$BR$2000,CH$3:CH$2000,1,1))/_xlfn.XLOOKUP($BR46,$BR$3:$BR$2000,$BR$3:$BR$2000,1,1), 1)))</f>
        <v>#N/A</v>
      </c>
      <c r="CK46" t="e">
        <f t="shared" si="36"/>
        <v>#N/A</v>
      </c>
      <c r="CL46" t="e" cm="1">
        <f t="array" ref="CL46">IFERROR(IF(OR(ISNA($A46),$AC46&lt;100,INDEX(International!I$3:I$2000,_xlfn.XMATCH(100,International!I$3:I$2000,1,1)+$BR46)=""),NA(),INDEX(International!I$3:I$2000,_xlfn.XMATCH(100,International!I$3:I$2000,1,1)+$BR46)), NA())</f>
        <v>#N/A</v>
      </c>
      <c r="CM46" t="e">
        <f t="shared" si="46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>
        <f t="shared" si="37"/>
        <v>#N/A</v>
      </c>
      <c r="CP46" t="e" cm="1">
        <f t="array" ref="CP46">IFERROR(IF(OR(ISNA($A46),$AC46&lt;100,INDEX(International!L$3:L$2000,_xlfn.XMATCH(100,International!L$3:L$2000,1,1)+$BR46)=""),NA(),INDEX(International!L$3:L$2000,_xlfn.XMATCH(100,International!L$3:L$2000,1,1)+$BR46)), NA())</f>
        <v>#N/A</v>
      </c>
      <c r="CQ46" t="e">
        <f t="shared" si="47"/>
        <v>#N/A</v>
      </c>
      <c r="CR46" t="e">
        <f>IF(OR(ISNA($A46),$AC46&lt;100),NA(),IF($BR46=0,0,FLOOR((CP46-_xlfn.XLOOKUP(_xlfn.AGGREGATE(5,6,$BR$3:$BR1997),$BR$3:$BR$2000,CP$3:CP$2000,1,1))/_xlfn.XLOOKUP($BR46,$BR$3:$BR$2000,$BR$3:$BR$2000,1,1), 1)))</f>
        <v>#N/A</v>
      </c>
      <c r="CS46" t="e">
        <f t="shared" si="38"/>
        <v>#N/A</v>
      </c>
      <c r="CT46" t="e" cm="1">
        <f t="array" ref="CT46">IFERROR(IF(OR(ISNA($A46),$AC46&lt;100,INDEX(International!O$3:O$2000,_xlfn.XMATCH(100,International!O$3:O$2000,1,1)+$BR46)=""),NA(),INDEX(International!O$3:O$2000,_xlfn.XMATCH(100,International!O$3:O$2000,1,1)+$BR46)), NA())</f>
        <v>#N/A</v>
      </c>
      <c r="CU46" t="e">
        <f>IF(OR(ISNA($A46),$AC46&lt;100),NA(),IF(CT46=100,0,($BR46*LOG(2)/LOG(CT46/100))))</f>
        <v>#N/A</v>
      </c>
      <c r="CV46" t="e">
        <f>IF(OR(ISNA($A46),$AC46&lt;100),NA(),IF($BR46=0,0,FLOOR((CT46-_xlfn.XLOOKUP(_xlfn.AGGREGATE(5,6,$BR$3:$BR1997),$BR$3:$BR$2000,CT$3:CT$2000,1,1))/_xlfn.XLOOKUP($BR46,$BR$3:$BR$2000,$BR$3:$BR$2000,1,1), 1)))</f>
        <v>#N/A</v>
      </c>
      <c r="CW46" t="e">
        <f t="shared" si="39"/>
        <v>#N/A</v>
      </c>
      <c r="CX46" t="e" cm="1">
        <f t="array" ref="CX46">IFERROR(IF(OR(ISNA($A46),$AC46&lt;100,INDEX(International!R$3:R$2000,_xlfn.XMATCH(100,International!R$3:R$2000,1,1)+$BR46)=""),NA(),INDEX(International!R$3:R$2000,_xlfn.XMATCH(100,International!R$3:R$2000,1,1)+$BR46)), NA())</f>
        <v>#N/A</v>
      </c>
      <c r="CY46" t="e">
        <f t="shared" si="48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 t="shared" si="40"/>
        <v>#N/A</v>
      </c>
      <c r="DB46" t="e" cm="1">
        <f t="array" ref="DB46">IFERROR(IF(OR(ISNA($A46),$AC46&lt;100,INDEX(International!U$3:U$2000,_xlfn.XMATCH(100,International!U$3:U$2000,1,1)+$BR46)=""),NA(),INDEX(International!U$3:U$2000,_xlfn.XMATCH(100,International!U$3:U$2000,1,1)+$BR46)), NA())</f>
        <v>#N/A</v>
      </c>
      <c r="DC46" t="e">
        <f t="shared" si="49"/>
        <v>#N/A</v>
      </c>
      <c r="DD46" t="e">
        <f>IF(OR(ISNA($A46),$AC46&lt;100),NA(),IF($BR46=0,0,FLOOR((DB46-_xlfn.XLOOKUP(_xlfn.AGGREGATE(5,6,$BR$3:$BR1997),$BR$3:$BR$2000,DB$3:DB$2000,1,1))/_xlfn.XLOOKUP($BR46,$BR$3:$BR$2000,$BR$3:$BR$2000,1,1), 1)))</f>
        <v>#N/A</v>
      </c>
      <c r="DE46" t="e">
        <f t="shared" si="41"/>
        <v>#N/A</v>
      </c>
      <c r="DF46" t="e" cm="1">
        <f t="array" ref="DF46">IFERROR(IF(OR(ISNA($A46),$AC46&lt;100,INDEX(International!X$3:X$2000,_xlfn.XMATCH(100,International!X$3:X$2000,1,1)+$BR46)=""),NA(),INDEX(International!X$3:X$2000,_xlfn.XMATCH(100,International!X$3:X$2000,1,1)+$BR46)), NA())</f>
        <v>#N/A</v>
      </c>
      <c r="DG46" t="e">
        <f t="shared" si="50"/>
        <v>#N/A</v>
      </c>
      <c r="DH46" t="e">
        <f>IF(OR(ISNA($A46),$AC46&lt;100),NA(),IF($BR46=0,0,FLOOR((DF46-_xlfn.XLOOKUP(_xlfn.AGGREGATE(5,6,$BR$3:$BR1997),$BR$3:$BR$2000,DF$3:DF$2000,1,1))/_xlfn.XLOOKUP($BR46,$BR$3:$BR$2000,$BR$3:$BR$2000,1,1), 1)))</f>
        <v>#N/A</v>
      </c>
      <c r="DI46" t="e">
        <f t="shared" si="42"/>
        <v>#N/A</v>
      </c>
      <c r="DJ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45+1,DJ45+1,NA())))</f>
        <v>#N/A</v>
      </c>
      <c r="DK46" t="e" cm="1">
        <f t="array" ref="DK46">IFERROR(IF(ISNA($A46),NA(),INDEX(B$3:B$2000,_xlfn.XMATCH(Configuration!$B$12,B$3:B$2000,1,1)+$DJ46)-0), NA())</f>
        <v>#N/A</v>
      </c>
      <c r="DL46" t="e" cm="1">
        <f t="array" ref="DL46">IFERROR(IF(ISNA($A46),NA(),INDEX(E$3:E$2000,_xlfn.XMATCH(Configuration!$B$12,E$3:E$2000,1,1)+$DJ46)-0), NA())</f>
        <v>#N/A</v>
      </c>
      <c r="DM46" t="e" cm="1">
        <f t="array" ref="DM46">IFERROR(IF(ISNA($A46),NA(),INDEX(H$3:H$2000,_xlfn.XMATCH(Configuration!$B$12,H$3:H$2000,1,1)+$DJ46)-0), NA())</f>
        <v>#N/A</v>
      </c>
      <c r="DN46" t="e" cm="1">
        <f t="array" ref="DN46">IFERROR(IF(ISNA($A46),NA(),INDEX(K$3:K$2000,_xlfn.XMATCH(Configuration!$B$12,K$3:K$2000,1,1)+$DJ46)-0), NA())</f>
        <v>#N/A</v>
      </c>
      <c r="DO46" t="e" cm="1">
        <f t="array" ref="DO46">IFERROR(IF(ISNA($A46),NA(),INDEX(N$3:N$2000,_xlfn.XMATCH(Configuration!$B$12,N$3:N$2000,1,1)+$DJ46)-0), NA())</f>
        <v>#N/A</v>
      </c>
      <c r="DP46" t="e" cm="1">
        <f t="array" ref="DP46">IFERROR(IF(ISNA($A46),NA(),INDEX(Q$3:Q$2000,_xlfn.XMATCH(Configuration!$B$12,Q$3:Q$2000,1,1)+$DJ46)-0), NA())</f>
        <v>#N/A</v>
      </c>
      <c r="DQ46" t="e" cm="1">
        <f t="array" ref="DQ46">IFERROR(IF(ISNA($A46),NA(),INDEX(T$3:T$2000,_xlfn.XMATCH(Configuration!$B$12,T$3:T$2000,1,1)+$DJ46)-0), NA())</f>
        <v>#N/A</v>
      </c>
      <c r="DR46" t="e" cm="1">
        <f t="array" ref="DR46">IFERROR(IF(ISNA($A46),NA(),INDEX(W$3:W$2000,_xlfn.XMATCH(Configuration!$B$12,W$3:W$2000,1,1)+$DJ46)-0), NA())</f>
        <v>#N/A</v>
      </c>
    </row>
    <row r="47" spans="1:122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8"/>
        <v>81</v>
      </c>
      <c r="AD47">
        <f t="shared" si="9"/>
        <v>22</v>
      </c>
      <c r="AE47">
        <f t="shared" si="10"/>
        <v>3</v>
      </c>
      <c r="AF47" s="5">
        <f t="shared" si="11"/>
        <v>0.88888888888888884</v>
      </c>
      <c r="AG47">
        <f t="shared" si="12"/>
        <v>56</v>
      </c>
      <c r="AH47">
        <f t="shared" si="13"/>
        <v>41</v>
      </c>
      <c r="AI47">
        <f t="shared" si="14"/>
        <v>18</v>
      </c>
      <c r="AJ47">
        <f t="shared" si="15"/>
        <v>1</v>
      </c>
      <c r="AK47">
        <f t="shared" si="16"/>
        <v>22</v>
      </c>
      <c r="AL47" s="2">
        <f t="shared" si="17"/>
        <v>0.12</v>
      </c>
      <c r="AM47" s="2">
        <f t="shared" si="18"/>
        <v>0.88</v>
      </c>
      <c r="AN47" s="2">
        <f t="shared" si="19"/>
        <v>0</v>
      </c>
      <c r="AO47" s="2">
        <f t="shared" si="20"/>
        <v>0.49382716049382713</v>
      </c>
      <c r="AP47" s="2">
        <f t="shared" si="21"/>
        <v>1.2345679012345678E-2</v>
      </c>
      <c r="AQ47" s="2">
        <f t="shared" si="22"/>
        <v>8.6419753086419748E-2</v>
      </c>
      <c r="AR47" s="2">
        <f t="shared" si="23"/>
        <v>0.18518518518518517</v>
      </c>
      <c r="AS47" s="2">
        <f t="shared" si="24"/>
        <v>2.4691358024691357E-2</v>
      </c>
      <c r="AT47" s="2">
        <f t="shared" si="25"/>
        <v>4.9382716049382713E-2</v>
      </c>
      <c r="AU47" s="2">
        <f t="shared" si="26"/>
        <v>0.14814814814814814</v>
      </c>
      <c r="AV47" s="3">
        <f t="shared" ca="1" si="27"/>
        <v>7.2857142857142856</v>
      </c>
      <c r="AW47" s="2">
        <f t="shared" si="28"/>
        <v>0.1095890410958904</v>
      </c>
      <c r="AX47" s="2">
        <f t="shared" si="29"/>
        <v>-0.1111111111111111</v>
      </c>
      <c r="AY47">
        <f t="shared" si="30"/>
        <v>5</v>
      </c>
      <c r="AZ47">
        <f t="shared" si="31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2"/>
        <v>#N/A</v>
      </c>
      <c r="BS47" t="e">
        <f>IFERROR(IF(OR(ISNA($A47),$AC47&lt;100),NA(),IF(FLOOR(2^($BR47+(LOG(100)/LOG(2))),2)-100&gt; _xlfn.AGGREGATE(4,6,$BZ$3:$DF$2000)+2000,NA(),FLOOR(2^($BR47+(LOG(100)/LOG(2))),2))), NA())</f>
        <v>#N/A</v>
      </c>
      <c r="BT47" t="e">
        <f>IFERROR(IF(OR(ISNA($A47),$AC47&lt;100),NA(),IF(FLOOR((2^(($BR47+4*LOG(10)/LOG(2))/2)),2)&gt; _xlfn.AGGREGATE(4,6,$BZ$3:$DF$2000)+2000,NA(),FLOOR((2^(($BR47+4*LOG(10)/LOG(2))/2)),2))), NA())</f>
        <v>#N/A</v>
      </c>
      <c r="BU47" t="e">
        <f>IFERROR(IF(OR(ISNA($A47),$AC47&lt;100),NA(),IF(FLOOR((2^(($BR47+6*LOG(10)/LOG(2))/3)),2)&gt; _xlfn.AGGREGATE(4,6,$BZ$3:$DF$2000)+2000,NA(),FLOOR((2^(($BR47+6*LOG(10)/LOG(2))/3)),2))), NA())</f>
        <v>#N/A</v>
      </c>
      <c r="BV47" t="e">
        <f>IFERROR(IF(OR(ISNA($A47),$AC47&lt;100),NA(),IF(FLOOR((2^(($BR47+8*LOG(10)/LOG(2))/4)),2)&gt; _xlfn.AGGREGATE(4,6,$BZ$3:$DF$2000)+2000,NA(),FLOOR((2^(($BR47+8*LOG(10)/LOG(2))/4)),2))), NA())</f>
        <v>#N/A</v>
      </c>
      <c r="BW47" t="e">
        <f>IFERROR(IF(OR(ISNA($A47),$AC47&lt;100),NA(),IF(FLOOR((2^(($BR47+10*LOG(10)/LOG(2))/5)),2)&gt; _xlfn.AGGREGATE(4,6,$BZ$3:$DF$2000)+2000,NA(),FLOOR((2^(($BR47+10*LOG(10)/LOG(2))/5)),2))),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_xlfn.AGGREGATE(4,6,$BZ$3:$DF$2000)+2000,NA(),FLOOR((2^(($BR47+2*_xlfn.XLOOKUP(_xlfn.AGGREGATE(4,6,$BR$3:$BR1998),$BR$3:$BR$2000,$CA$3:$CA$2000,1,1)*LOG(10)/LOG(2))/_xlfn.XLOOKUP(_xlfn.AGGREGATE(4,6,$BR$3:$BR1998),$BR$3:$BR$2000,$CA$3:$CA$2000,1,1))),2))),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3"/>
        <v>#N/A</v>
      </c>
      <c r="CA47" t="e">
        <f t="shared" si="43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>
        <f t="shared" si="34"/>
        <v>#N/A</v>
      </c>
      <c r="CD47" t="e" cm="1">
        <f t="array" ref="CD47">IFERROR(IF(OR(ISNA($A47),$AC47&lt;100,INDEX(International!C$3:C$2000,_xlfn.XMATCH(100,International!C$3:C$2000,1,1)+$BR47)=""),NA(),INDEX(International!C$3:C$2000,_xlfn.XMATCH(100,International!C$3:C$2000,1,1)+$BR47)), NA())</f>
        <v>#N/A</v>
      </c>
      <c r="CE47" t="e">
        <f t="shared" si="44"/>
        <v>#N/A</v>
      </c>
      <c r="CF47" t="e">
        <f>IF(OR(ISNA($A47),$AC47&lt;100),NA(),IF($BR47=0,0,FLOOR((CD47-_xlfn.XLOOKUP(_xlfn.AGGREGATE(5,6,$BR$3:$BR1998),$BR$3:$BR$2000,CD$3:CD$2000,1,1))/_xlfn.XLOOKUP($BR47,$BR$3:$BR$2000,$BR$3:$BR$2000,1,1), 1)))</f>
        <v>#N/A</v>
      </c>
      <c r="CG47" t="e">
        <f t="shared" si="35"/>
        <v>#N/A</v>
      </c>
      <c r="CH47" t="e" cm="1">
        <f t="array" ref="CH47">IFERROR(IF(OR(ISNA($A47),$AC47&lt;100,INDEX(International!F$3:F$2000,_xlfn.XMATCH(100,International!F$3:F$2000,1,1)+$BR47)=""),NA(),INDEX(International!F$3:F$2000,_xlfn.XMATCH(100,International!F$3:F$2000,1,1)+$BR47)), NA())</f>
        <v>#N/A</v>
      </c>
      <c r="CI47" t="e">
        <f t="shared" si="45"/>
        <v>#N/A</v>
      </c>
      <c r="CJ47" t="e">
        <f>IF(OR(ISNA($A47),$AC47&lt;100),NA(),IF($BR47=0,0,FLOOR((CH47-_xlfn.XLOOKUP(_xlfn.AGGREGATE(5,6,$BR$3:$BR1998),$BR$3:$BR$2000,CH$3:CH$2000,1,1))/_xlfn.XLOOKUP($BR47,$BR$3:$BR$2000,$BR$3:$BR$2000,1,1), 1)))</f>
        <v>#N/A</v>
      </c>
      <c r="CK47" t="e">
        <f t="shared" si="36"/>
        <v>#N/A</v>
      </c>
      <c r="CL47" t="e" cm="1">
        <f t="array" ref="CL47">IFERROR(IF(OR(ISNA($A47),$AC47&lt;100,INDEX(International!I$3:I$2000,_xlfn.XMATCH(100,International!I$3:I$2000,1,1)+$BR47)=""),NA(),INDEX(International!I$3:I$2000,_xlfn.XMATCH(100,International!I$3:I$2000,1,1)+$BR47)), NA())</f>
        <v>#N/A</v>
      </c>
      <c r="CM47" t="e">
        <f t="shared" si="46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>
        <f t="shared" si="37"/>
        <v>#N/A</v>
      </c>
      <c r="CP47" t="e" cm="1">
        <f t="array" ref="CP47">IFERROR(IF(OR(ISNA($A47),$AC47&lt;100,INDEX(International!L$3:L$2000,_xlfn.XMATCH(100,International!L$3:L$2000,1,1)+$BR47)=""),NA(),INDEX(International!L$3:L$2000,_xlfn.XMATCH(100,International!L$3:L$2000,1,1)+$BR47)), NA())</f>
        <v>#N/A</v>
      </c>
      <c r="CQ47" t="e">
        <f t="shared" si="47"/>
        <v>#N/A</v>
      </c>
      <c r="CR47" t="e">
        <f>IF(OR(ISNA($A47),$AC47&lt;100),NA(),IF($BR47=0,0,FLOOR((CP47-_xlfn.XLOOKUP(_xlfn.AGGREGATE(5,6,$BR$3:$BR1998),$BR$3:$BR$2000,CP$3:CP$2000,1,1))/_xlfn.XLOOKUP($BR47,$BR$3:$BR$2000,$BR$3:$BR$2000,1,1), 1)))</f>
        <v>#N/A</v>
      </c>
      <c r="CS47" t="e">
        <f t="shared" si="38"/>
        <v>#N/A</v>
      </c>
      <c r="CT47" t="e" cm="1">
        <f t="array" ref="CT47">IFERROR(IF(OR(ISNA($A47),$AC47&lt;100,INDEX(International!O$3:O$2000,_xlfn.XMATCH(100,International!O$3:O$2000,1,1)+$BR47)=""),NA(),INDEX(International!O$3:O$2000,_xlfn.XMATCH(100,International!O$3:O$2000,1,1)+$BR47)), NA())</f>
        <v>#N/A</v>
      </c>
      <c r="CU47" t="e">
        <f>IF(OR(ISNA($A47),$AC47&lt;100),NA(),IF(CT47=100,0,($BR47*LOG(2)/LOG(CT47/100))))</f>
        <v>#N/A</v>
      </c>
      <c r="CV47" t="e">
        <f>IF(OR(ISNA($A47),$AC47&lt;100),NA(),IF($BR47=0,0,FLOOR((CT47-_xlfn.XLOOKUP(_xlfn.AGGREGATE(5,6,$BR$3:$BR1998),$BR$3:$BR$2000,CT$3:CT$2000,1,1))/_xlfn.XLOOKUP($BR47,$BR$3:$BR$2000,$BR$3:$BR$2000,1,1), 1)))</f>
        <v>#N/A</v>
      </c>
      <c r="CW47" t="e">
        <f t="shared" si="39"/>
        <v>#N/A</v>
      </c>
      <c r="CX47" t="e" cm="1">
        <f t="array" ref="CX47">IFERROR(IF(OR(ISNA($A47),$AC47&lt;100,INDEX(International!R$3:R$2000,_xlfn.XMATCH(100,International!R$3:R$2000,1,1)+$BR47)=""),NA(),INDEX(International!R$3:R$2000,_xlfn.XMATCH(100,International!R$3:R$2000,1,1)+$BR47)), NA())</f>
        <v>#N/A</v>
      </c>
      <c r="CY47" t="e">
        <f t="shared" si="48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 t="shared" si="40"/>
        <v>#N/A</v>
      </c>
      <c r="DB47" t="e" cm="1">
        <f t="array" ref="DB47">IFERROR(IF(OR(ISNA($A47),$AC47&lt;100,INDEX(International!U$3:U$2000,_xlfn.XMATCH(100,International!U$3:U$2000,1,1)+$BR47)=""),NA(),INDEX(International!U$3:U$2000,_xlfn.XMATCH(100,International!U$3:U$2000,1,1)+$BR47)), NA())</f>
        <v>#N/A</v>
      </c>
      <c r="DC47" t="e">
        <f t="shared" si="49"/>
        <v>#N/A</v>
      </c>
      <c r="DD47" t="e">
        <f>IF(OR(ISNA($A47),$AC47&lt;100),NA(),IF($BR47=0,0,FLOOR((DB47-_xlfn.XLOOKUP(_xlfn.AGGREGATE(5,6,$BR$3:$BR1998),$BR$3:$BR$2000,DB$3:DB$2000,1,1))/_xlfn.XLOOKUP($BR47,$BR$3:$BR$2000,$BR$3:$BR$2000,1,1), 1)))</f>
        <v>#N/A</v>
      </c>
      <c r="DE47" t="e">
        <f t="shared" si="41"/>
        <v>#N/A</v>
      </c>
      <c r="DF47" t="e" cm="1">
        <f t="array" ref="DF47">IFERROR(IF(OR(ISNA($A47),$AC47&lt;100,INDEX(International!X$3:X$2000,_xlfn.XMATCH(100,International!X$3:X$2000,1,1)+$BR47)=""),NA(),INDEX(International!X$3:X$2000,_xlfn.XMATCH(100,International!X$3:X$2000,1,1)+$BR47)), NA())</f>
        <v>#N/A</v>
      </c>
      <c r="DG47" t="e">
        <f t="shared" si="50"/>
        <v>#N/A</v>
      </c>
      <c r="DH47" t="e">
        <f>IF(OR(ISNA($A47),$AC47&lt;100),NA(),IF($BR47=0,0,FLOOR((DF47-_xlfn.XLOOKUP(_xlfn.AGGREGATE(5,6,$BR$3:$BR1998),$BR$3:$BR$2000,DF$3:DF$2000,1,1))/_xlfn.XLOOKUP($BR47,$BR$3:$BR$2000,$BR$3:$BR$2000,1,1), 1)))</f>
        <v>#N/A</v>
      </c>
      <c r="DI47" t="e">
        <f t="shared" si="42"/>
        <v>#N/A</v>
      </c>
      <c r="DJ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46+1,DJ46+1,NA())))</f>
        <v>#N/A</v>
      </c>
      <c r="DK47" t="e" cm="1">
        <f t="array" ref="DK47">IFERROR(IF(ISNA($A47),NA(),INDEX(B$3:B$2000,_xlfn.XMATCH(Configuration!$B$12,B$3:B$2000,1,1)+$DJ47)-0), NA())</f>
        <v>#N/A</v>
      </c>
      <c r="DL47" t="e" cm="1">
        <f t="array" ref="DL47">IFERROR(IF(ISNA($A47),NA(),INDEX(E$3:E$2000,_xlfn.XMATCH(Configuration!$B$12,E$3:E$2000,1,1)+$DJ47)-0), NA())</f>
        <v>#N/A</v>
      </c>
      <c r="DM47" t="e" cm="1">
        <f t="array" ref="DM47">IFERROR(IF(ISNA($A47),NA(),INDEX(H$3:H$2000,_xlfn.XMATCH(Configuration!$B$12,H$3:H$2000,1,1)+$DJ47)-0), NA())</f>
        <v>#N/A</v>
      </c>
      <c r="DN47" t="e" cm="1">
        <f t="array" ref="DN47">IFERROR(IF(ISNA($A47),NA(),INDEX(K$3:K$2000,_xlfn.XMATCH(Configuration!$B$12,K$3:K$2000,1,1)+$DJ47)-0), NA())</f>
        <v>#N/A</v>
      </c>
      <c r="DO47" t="e" cm="1">
        <f t="array" ref="DO47">IFERROR(IF(ISNA($A47),NA(),INDEX(N$3:N$2000,_xlfn.XMATCH(Configuration!$B$12,N$3:N$2000,1,1)+$DJ47)-0), NA())</f>
        <v>#N/A</v>
      </c>
      <c r="DP47" t="e" cm="1">
        <f t="array" ref="DP47">IFERROR(IF(ISNA($A47),NA(),INDEX(Q$3:Q$2000,_xlfn.XMATCH(Configuration!$B$12,Q$3:Q$2000,1,1)+$DJ47)-0), NA())</f>
        <v>#N/A</v>
      </c>
      <c r="DQ47" t="e" cm="1">
        <f t="array" ref="DQ47">IFERROR(IF(ISNA($A47),NA(),INDEX(T$3:T$2000,_xlfn.XMATCH(Configuration!$B$12,T$3:T$2000,1,1)+$DJ47)-0), NA())</f>
        <v>#N/A</v>
      </c>
      <c r="DR47" t="e" cm="1">
        <f t="array" ref="DR47">IFERROR(IF(ISNA($A47),NA(),INDEX(W$3:W$2000,_xlfn.XMATCH(Configuration!$B$12,W$3:W$2000,1,1)+$DJ47)-0), NA())</f>
        <v>#N/A</v>
      </c>
    </row>
    <row r="48" spans="1:122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8"/>
        <v>93</v>
      </c>
      <c r="AD48">
        <f t="shared" si="9"/>
        <v>22</v>
      </c>
      <c r="AE48">
        <f t="shared" si="10"/>
        <v>3</v>
      </c>
      <c r="AF48" s="5">
        <f t="shared" si="11"/>
        <v>1.5</v>
      </c>
      <c r="AG48">
        <f t="shared" si="12"/>
        <v>68</v>
      </c>
      <c r="AH48">
        <f t="shared" si="13"/>
        <v>46</v>
      </c>
      <c r="AI48">
        <f t="shared" si="14"/>
        <v>18</v>
      </c>
      <c r="AJ48">
        <f t="shared" si="15"/>
        <v>1</v>
      </c>
      <c r="AK48">
        <f t="shared" si="16"/>
        <v>27</v>
      </c>
      <c r="AL48" s="2">
        <f t="shared" si="17"/>
        <v>0.12</v>
      </c>
      <c r="AM48" s="2">
        <f t="shared" si="18"/>
        <v>0.88</v>
      </c>
      <c r="AN48" s="2">
        <f t="shared" si="19"/>
        <v>0</v>
      </c>
      <c r="AO48" s="2">
        <f t="shared" si="20"/>
        <v>0.5053763440860215</v>
      </c>
      <c r="AP48" s="2">
        <f t="shared" si="21"/>
        <v>1.0752688172043012E-2</v>
      </c>
      <c r="AQ48" s="2">
        <f t="shared" si="22"/>
        <v>7.5268817204301078E-2</v>
      </c>
      <c r="AR48" s="2">
        <f t="shared" si="23"/>
        <v>0.16129032258064516</v>
      </c>
      <c r="AS48" s="2">
        <f t="shared" si="24"/>
        <v>2.1505376344086023E-2</v>
      </c>
      <c r="AT48" s="2">
        <f t="shared" si="25"/>
        <v>6.4516129032258063E-2</v>
      </c>
      <c r="AU48" s="2">
        <f t="shared" si="26"/>
        <v>0.16129032258064516</v>
      </c>
      <c r="AV48" s="3">
        <f t="shared" ca="1" si="27"/>
        <v>8.4285714285714288</v>
      </c>
      <c r="AW48" s="2">
        <f t="shared" si="28"/>
        <v>0.14814814814814814</v>
      </c>
      <c r="AX48" s="2">
        <f t="shared" si="29"/>
        <v>0.5</v>
      </c>
      <c r="AY48">
        <f t="shared" si="30"/>
        <v>4</v>
      </c>
      <c r="AZ48">
        <f t="shared" si="31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2"/>
        <v>#N/A</v>
      </c>
      <c r="BS48" t="e">
        <f>IFERROR(IF(OR(ISNA($A48),$AC48&lt;100),NA(),IF(FLOOR(2^($BR48+(LOG(100)/LOG(2))),2)-100&gt; _xlfn.AGGREGATE(4,6,$BZ$3:$DF$2000)+2000,NA(),FLOOR(2^($BR48+(LOG(100)/LOG(2))),2))), NA())</f>
        <v>#N/A</v>
      </c>
      <c r="BT48" t="e">
        <f>IFERROR(IF(OR(ISNA($A48),$AC48&lt;100),NA(),IF(FLOOR((2^(($BR48+4*LOG(10)/LOG(2))/2)),2)&gt; _xlfn.AGGREGATE(4,6,$BZ$3:$DF$2000)+2000,NA(),FLOOR((2^(($BR48+4*LOG(10)/LOG(2))/2)),2))), NA())</f>
        <v>#N/A</v>
      </c>
      <c r="BU48" t="e">
        <f>IFERROR(IF(OR(ISNA($A48),$AC48&lt;100),NA(),IF(FLOOR((2^(($BR48+6*LOG(10)/LOG(2))/3)),2)&gt; _xlfn.AGGREGATE(4,6,$BZ$3:$DF$2000)+2000,NA(),FLOOR((2^(($BR48+6*LOG(10)/LOG(2))/3)),2))), NA())</f>
        <v>#N/A</v>
      </c>
      <c r="BV48" t="e">
        <f>IFERROR(IF(OR(ISNA($A48),$AC48&lt;100),NA(),IF(FLOOR((2^(($BR48+8*LOG(10)/LOG(2))/4)),2)&gt; _xlfn.AGGREGATE(4,6,$BZ$3:$DF$2000)+2000,NA(),FLOOR((2^(($BR48+8*LOG(10)/LOG(2))/4)),2))), NA())</f>
        <v>#N/A</v>
      </c>
      <c r="BW48" t="e">
        <f>IFERROR(IF(OR(ISNA($A48),$AC48&lt;100),NA(),IF(FLOOR((2^(($BR48+10*LOG(10)/LOG(2))/5)),2)&gt; _xlfn.AGGREGATE(4,6,$BZ$3:$DF$2000)+2000,NA(),FLOOR((2^(($BR48+10*LOG(10)/LOG(2))/5)),2))),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_xlfn.AGGREGATE(4,6,$BZ$3:$DF$2000)+2000,NA(),FLOOR((2^(($BR48+2*_xlfn.XLOOKUP(_xlfn.AGGREGATE(4,6,$BR$3:$BR1999),$BR$3:$BR$2000,$CA$3:$CA$2000,1,1)*LOG(10)/LOG(2))/_xlfn.XLOOKUP(_xlfn.AGGREGATE(4,6,$BR$3:$BR1999),$BR$3:$BR$2000,$CA$3:$CA$2000,1,1))),2))),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3"/>
        <v>#N/A</v>
      </c>
      <c r="CA48" t="e">
        <f t="shared" si="43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>
        <f t="shared" si="34"/>
        <v>#N/A</v>
      </c>
      <c r="CD48" t="e" cm="1">
        <f t="array" ref="CD48">IFERROR(IF(OR(ISNA($A48),$AC48&lt;100,INDEX(International!C$3:C$2000,_xlfn.XMATCH(100,International!C$3:C$2000,1,1)+$BR48)=""),NA(),INDEX(International!C$3:C$2000,_xlfn.XMATCH(100,International!C$3:C$2000,1,1)+$BR48)), NA())</f>
        <v>#N/A</v>
      </c>
      <c r="CE48" t="e">
        <f t="shared" si="44"/>
        <v>#N/A</v>
      </c>
      <c r="CF48" t="e">
        <f>IF(OR(ISNA($A48),$AC48&lt;100),NA(),IF($BR48=0,0,FLOOR((CD48-_xlfn.XLOOKUP(_xlfn.AGGREGATE(5,6,$BR$3:$BR1999),$BR$3:$BR$2000,CD$3:CD$2000,1,1))/_xlfn.XLOOKUP($BR48,$BR$3:$BR$2000,$BR$3:$BR$2000,1,1), 1)))</f>
        <v>#N/A</v>
      </c>
      <c r="CG48" t="e">
        <f t="shared" si="35"/>
        <v>#N/A</v>
      </c>
      <c r="CH48" t="e" cm="1">
        <f t="array" ref="CH48">IFERROR(IF(OR(ISNA($A48),$AC48&lt;100,INDEX(International!F$3:F$2000,_xlfn.XMATCH(100,International!F$3:F$2000,1,1)+$BR48)=""),NA(),INDEX(International!F$3:F$2000,_xlfn.XMATCH(100,International!F$3:F$2000,1,1)+$BR48)), NA())</f>
        <v>#N/A</v>
      </c>
      <c r="CI48" t="e">
        <f t="shared" si="45"/>
        <v>#N/A</v>
      </c>
      <c r="CJ48" t="e">
        <f>IF(OR(ISNA($A48),$AC48&lt;100),NA(),IF($BR48=0,0,FLOOR((CH48-_xlfn.XLOOKUP(_xlfn.AGGREGATE(5,6,$BR$3:$BR1999),$BR$3:$BR$2000,CH$3:CH$2000,1,1))/_xlfn.XLOOKUP($BR48,$BR$3:$BR$2000,$BR$3:$BR$2000,1,1), 1)))</f>
        <v>#N/A</v>
      </c>
      <c r="CK48" t="e">
        <f t="shared" si="36"/>
        <v>#N/A</v>
      </c>
      <c r="CL48" t="e" cm="1">
        <f t="array" ref="CL48">IFERROR(IF(OR(ISNA($A48),$AC48&lt;100,INDEX(International!I$3:I$2000,_xlfn.XMATCH(100,International!I$3:I$2000,1,1)+$BR48)=""),NA(),INDEX(International!I$3:I$2000,_xlfn.XMATCH(100,International!I$3:I$2000,1,1)+$BR48)), NA())</f>
        <v>#N/A</v>
      </c>
      <c r="CM48" t="e">
        <f t="shared" si="46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>
        <f t="shared" si="37"/>
        <v>#N/A</v>
      </c>
      <c r="CP48" t="e" cm="1">
        <f t="array" ref="CP48">IFERROR(IF(OR(ISNA($A48),$AC48&lt;100,INDEX(International!L$3:L$2000,_xlfn.XMATCH(100,International!L$3:L$2000,1,1)+$BR48)=""),NA(),INDEX(International!L$3:L$2000,_xlfn.XMATCH(100,International!L$3:L$2000,1,1)+$BR48)), NA())</f>
        <v>#N/A</v>
      </c>
      <c r="CQ48" t="e">
        <f t="shared" si="47"/>
        <v>#N/A</v>
      </c>
      <c r="CR48" t="e">
        <f>IF(OR(ISNA($A48),$AC48&lt;100),NA(),IF($BR48=0,0,FLOOR((CP48-_xlfn.XLOOKUP(_xlfn.AGGREGATE(5,6,$BR$3:$BR1999),$BR$3:$BR$2000,CP$3:CP$2000,1,1))/_xlfn.XLOOKUP($BR48,$BR$3:$BR$2000,$BR$3:$BR$2000,1,1), 1)))</f>
        <v>#N/A</v>
      </c>
      <c r="CS48" t="e">
        <f t="shared" si="38"/>
        <v>#N/A</v>
      </c>
      <c r="CT48" t="e" cm="1">
        <f t="array" ref="CT48">IFERROR(IF(OR(ISNA($A48),$AC48&lt;100,INDEX(International!O$3:O$2000,_xlfn.XMATCH(100,International!O$3:O$2000,1,1)+$BR48)=""),NA(),INDEX(International!O$3:O$2000,_xlfn.XMATCH(100,International!O$3:O$2000,1,1)+$BR48)), NA())</f>
        <v>#N/A</v>
      </c>
      <c r="CU48" t="e">
        <f>IF(OR(ISNA($A48),$AC48&lt;100),NA(),IF(CT48=100,0,($BR48*LOG(2)/LOG(CT48/100))))</f>
        <v>#N/A</v>
      </c>
      <c r="CV48" t="e">
        <f>IF(OR(ISNA($A48),$AC48&lt;100),NA(),IF($BR48=0,0,FLOOR((CT48-_xlfn.XLOOKUP(_xlfn.AGGREGATE(5,6,$BR$3:$BR1999),$BR$3:$BR$2000,CT$3:CT$2000,1,1))/_xlfn.XLOOKUP($BR48,$BR$3:$BR$2000,$BR$3:$BR$2000,1,1), 1)))</f>
        <v>#N/A</v>
      </c>
      <c r="CW48" t="e">
        <f t="shared" si="39"/>
        <v>#N/A</v>
      </c>
      <c r="CX48" t="e" cm="1">
        <f t="array" ref="CX48">IFERROR(IF(OR(ISNA($A48),$AC48&lt;100,INDEX(International!R$3:R$2000,_xlfn.XMATCH(100,International!R$3:R$2000,1,1)+$BR48)=""),NA(),INDEX(International!R$3:R$2000,_xlfn.XMATCH(100,International!R$3:R$2000,1,1)+$BR48)), NA())</f>
        <v>#N/A</v>
      </c>
      <c r="CY48" t="e">
        <f t="shared" si="48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 t="shared" si="40"/>
        <v>#N/A</v>
      </c>
      <c r="DB48" t="e" cm="1">
        <f t="array" ref="DB48">IFERROR(IF(OR(ISNA($A48),$AC48&lt;100,INDEX(International!U$3:U$2000,_xlfn.XMATCH(100,International!U$3:U$2000,1,1)+$BR48)=""),NA(),INDEX(International!U$3:U$2000,_xlfn.XMATCH(100,International!U$3:U$2000,1,1)+$BR48)), NA())</f>
        <v>#N/A</v>
      </c>
      <c r="DC48" t="e">
        <f t="shared" si="49"/>
        <v>#N/A</v>
      </c>
      <c r="DD48" t="e">
        <f>IF(OR(ISNA($A48),$AC48&lt;100),NA(),IF($BR48=0,0,FLOOR((DB48-_xlfn.XLOOKUP(_xlfn.AGGREGATE(5,6,$BR$3:$BR1999),$BR$3:$BR$2000,DB$3:DB$2000,1,1))/_xlfn.XLOOKUP($BR48,$BR$3:$BR$2000,$BR$3:$BR$2000,1,1), 1)))</f>
        <v>#N/A</v>
      </c>
      <c r="DE48" t="e">
        <f t="shared" si="41"/>
        <v>#N/A</v>
      </c>
      <c r="DF48" t="e" cm="1">
        <f t="array" ref="DF48">IFERROR(IF(OR(ISNA($A48),$AC48&lt;100,INDEX(International!X$3:X$2000,_xlfn.XMATCH(100,International!X$3:X$2000,1,1)+$BR48)=""),NA(),INDEX(International!X$3:X$2000,_xlfn.XMATCH(100,International!X$3:X$2000,1,1)+$BR48)), NA())</f>
        <v>#N/A</v>
      </c>
      <c r="DG48" t="e">
        <f t="shared" si="50"/>
        <v>#N/A</v>
      </c>
      <c r="DH48" t="e">
        <f>IF(OR(ISNA($A48),$AC48&lt;100),NA(),IF($BR48=0,0,FLOOR((DF48-_xlfn.XLOOKUP(_xlfn.AGGREGATE(5,6,$BR$3:$BR1999),$BR$3:$BR$2000,DF$3:DF$2000,1,1))/_xlfn.XLOOKUP($BR48,$BR$3:$BR$2000,$BR$3:$BR$2000,1,1), 1)))</f>
        <v>#N/A</v>
      </c>
      <c r="DI48" t="e">
        <f t="shared" si="42"/>
        <v>#N/A</v>
      </c>
      <c r="DJ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47+1,DJ47+1,NA())))</f>
        <v>#N/A</v>
      </c>
      <c r="DK48" t="e" cm="1">
        <f t="array" ref="DK48">IFERROR(IF(ISNA($A48),NA(),INDEX(B$3:B$2000,_xlfn.XMATCH(Configuration!$B$12,B$3:B$2000,1,1)+$DJ48)-0), NA())</f>
        <v>#N/A</v>
      </c>
      <c r="DL48" t="e" cm="1">
        <f t="array" ref="DL48">IFERROR(IF(ISNA($A48),NA(),INDEX(E$3:E$2000,_xlfn.XMATCH(Configuration!$B$12,E$3:E$2000,1,1)+$DJ48)-0), NA())</f>
        <v>#N/A</v>
      </c>
      <c r="DM48" t="e" cm="1">
        <f t="array" ref="DM48">IFERROR(IF(ISNA($A48),NA(),INDEX(H$3:H$2000,_xlfn.XMATCH(Configuration!$B$12,H$3:H$2000,1,1)+$DJ48)-0), NA())</f>
        <v>#N/A</v>
      </c>
      <c r="DN48" t="e" cm="1">
        <f t="array" ref="DN48">IFERROR(IF(ISNA($A48),NA(),INDEX(K$3:K$2000,_xlfn.XMATCH(Configuration!$B$12,K$3:K$2000,1,1)+$DJ48)-0), NA())</f>
        <v>#N/A</v>
      </c>
      <c r="DO48" t="e" cm="1">
        <f t="array" ref="DO48">IFERROR(IF(ISNA($A48),NA(),INDEX(N$3:N$2000,_xlfn.XMATCH(Configuration!$B$12,N$3:N$2000,1,1)+$DJ48)-0), NA())</f>
        <v>#N/A</v>
      </c>
      <c r="DP48" t="e" cm="1">
        <f t="array" ref="DP48">IFERROR(IF(ISNA($A48),NA(),INDEX(Q$3:Q$2000,_xlfn.XMATCH(Configuration!$B$12,Q$3:Q$2000,1,1)+$DJ48)-0), NA())</f>
        <v>#N/A</v>
      </c>
      <c r="DQ48" t="e" cm="1">
        <f t="array" ref="DQ48">IFERROR(IF(ISNA($A48),NA(),INDEX(T$3:T$2000,_xlfn.XMATCH(Configuration!$B$12,T$3:T$2000,1,1)+$DJ48)-0), NA())</f>
        <v>#N/A</v>
      </c>
      <c r="DR48" t="e" cm="1">
        <f t="array" ref="DR48">IFERROR(IF(ISNA($A48),NA(),INDEX(W$3:W$2000,_xlfn.XMATCH(Configuration!$B$12,W$3:W$2000,1,1)+$DJ48)-0), NA())</f>
        <v>#N/A</v>
      </c>
    </row>
    <row r="49" spans="1:12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8"/>
        <v>113</v>
      </c>
      <c r="AD49">
        <f t="shared" si="9"/>
        <v>22</v>
      </c>
      <c r="AE49">
        <f t="shared" si="10"/>
        <v>3</v>
      </c>
      <c r="AF49" s="5">
        <f t="shared" si="11"/>
        <v>1.6666666666666667</v>
      </c>
      <c r="AG49">
        <f t="shared" si="12"/>
        <v>88</v>
      </c>
      <c r="AH49">
        <f t="shared" si="13"/>
        <v>52</v>
      </c>
      <c r="AI49">
        <f t="shared" si="14"/>
        <v>18</v>
      </c>
      <c r="AJ49">
        <f t="shared" si="15"/>
        <v>1</v>
      </c>
      <c r="AK49">
        <f t="shared" si="16"/>
        <v>33</v>
      </c>
      <c r="AL49" s="2">
        <f t="shared" si="17"/>
        <v>0.12</v>
      </c>
      <c r="AM49" s="2">
        <f t="shared" si="18"/>
        <v>0.88</v>
      </c>
      <c r="AN49" s="2">
        <f t="shared" si="19"/>
        <v>0</v>
      </c>
      <c r="AO49" s="2">
        <f t="shared" si="20"/>
        <v>0.53982300884955747</v>
      </c>
      <c r="AP49" s="2">
        <f t="shared" si="21"/>
        <v>8.8495575221238937E-3</v>
      </c>
      <c r="AQ49" s="2">
        <f t="shared" si="22"/>
        <v>6.1946902654867256E-2</v>
      </c>
      <c r="AR49" s="2">
        <f t="shared" si="23"/>
        <v>0.15929203539823009</v>
      </c>
      <c r="AS49" s="2">
        <f t="shared" si="24"/>
        <v>1.7699115044247787E-2</v>
      </c>
      <c r="AT49" s="2">
        <f t="shared" si="25"/>
        <v>5.3097345132743362E-2</v>
      </c>
      <c r="AU49" s="2">
        <f t="shared" si="26"/>
        <v>0.15929203539823009</v>
      </c>
      <c r="AV49" s="3">
        <f t="shared" ca="1" si="27"/>
        <v>10.142857142857142</v>
      </c>
      <c r="AW49" s="2">
        <f t="shared" si="28"/>
        <v>0.21505376344086022</v>
      </c>
      <c r="AX49" s="2">
        <f t="shared" si="29"/>
        <v>0.66666666666666663</v>
      </c>
      <c r="AY49">
        <f t="shared" si="30"/>
        <v>4</v>
      </c>
      <c r="AZ49">
        <f t="shared" si="31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2"/>
        <v>0</v>
      </c>
      <c r="BS49">
        <f>IFERROR(IF(OR(ISNA($A49),$AC49&lt;100),NA(),IF(FLOOR(2^($BR49+(LOG(100)/LOG(2))),2)-100&gt; _xlfn.AGGREGATE(4,6,$BZ$3:$DF$2000)+2000,NA(),FLOOR(2^($BR49+(LOG(100)/LOG(2))),2))), NA())</f>
        <v>100</v>
      </c>
      <c r="BT49">
        <f>IFERROR(IF(OR(ISNA($A49),$AC49&lt;100),NA(),IF(FLOOR((2^(($BR49+4*LOG(10)/LOG(2))/2)),2)&gt; _xlfn.AGGREGATE(4,6,$BZ$3:$DF$2000)+2000,NA(),FLOOR((2^(($BR49+4*LOG(10)/LOG(2))/2)),2))), NA())</f>
        <v>100</v>
      </c>
      <c r="BU49">
        <f>IFERROR(IF(OR(ISNA($A49),$AC49&lt;100),NA(),IF(FLOOR((2^(($BR49+6*LOG(10)/LOG(2))/3)),2)&gt; _xlfn.AGGREGATE(4,6,$BZ$3:$DF$2000)+2000,NA(),FLOOR((2^(($BR49+6*LOG(10)/LOG(2))/3)),2))), NA())</f>
        <v>100</v>
      </c>
      <c r="BV49">
        <f>IFERROR(IF(OR(ISNA($A49),$AC49&lt;100),NA(),IF(FLOOR((2^(($BR49+8*LOG(10)/LOG(2))/4)),2)&gt; _xlfn.AGGREGATE(4,6,$BZ$3:$DF$2000)+2000,NA(),FLOOR((2^(($BR49+8*LOG(10)/LOG(2))/4)),2))), NA())</f>
        <v>100</v>
      </c>
      <c r="BW49">
        <f>IFERROR(IF(OR(ISNA($A49),$AC49&lt;100),NA(),IF(FLOOR((2^(($BR49+10*LOG(10)/LOG(2))/5)),2)&gt; _xlfn.AGGREGATE(4,6,$BZ$3:$DF$2000)+2000,NA(),FLOOR((2^(($BR49+10*LOG(10)/LOG(2))/5)),2))),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_xlfn.AGGREGATE(4,6,$BZ$3:$DF$2000)+2000,NA(),FLOOR((2^(($BR49+2*_xlfn.XLOOKUP(_xlfn.AGGREGATE(4,6,$BR$3:$BR2000),$BR$3:$BR$2000,$CA$3:$CA$2000,1,1)*LOG(10)/LOG(2))/_xlfn.XLOOKUP(_xlfn.AGGREGATE(4,6,$BR$3:$BR2000),$BR$3:$BR$2000,$CA$3:$CA$2000,1,1))),2))),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3"/>
        <v>113</v>
      </c>
      <c r="CA49">
        <f t="shared" si="43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>
        <f t="shared" si="34"/>
        <v>0</v>
      </c>
      <c r="CD49" cm="1">
        <f t="array" ref="CD49">IFERROR(IF(OR(ISNA($A49),$AC49&lt;100,INDEX(International!C$3:C$2000,_xlfn.XMATCH(100,International!C$3:C$2000,1,1)+$BR49)=""),NA(),INDEX(International!C$3:C$2000,_xlfn.XMATCH(100,International!C$3:C$2000,1,1)+$BR49)), NA())</f>
        <v>155</v>
      </c>
      <c r="CE49">
        <f t="shared" si="44"/>
        <v>0</v>
      </c>
      <c r="CF49">
        <f>IF(OR(ISNA($A49),$AC49&lt;100),NA(),IF($BR49=0,0,FLOOR((CD49-_xlfn.XLOOKUP(_xlfn.AGGREGATE(5,6,$BR$3:$BR2000),$BR$3:$BR$2000,CD$3:CD$2000,1,1))/_xlfn.XLOOKUP($BR49,$BR$3:$BR$2000,$BR$3:$BR$2000,1,1), 1)))</f>
        <v>0</v>
      </c>
      <c r="CG49">
        <f t="shared" si="35"/>
        <v>0</v>
      </c>
      <c r="CH49" cm="1">
        <f t="array" ref="CH49">IFERROR(IF(OR(ISNA($A49),$AC49&lt;100,INDEX(International!F$3:F$2000,_xlfn.XMATCH(100,International!F$3:F$2000,1,1)+$BR49)=""),NA(),INDEX(International!F$3:F$2000,_xlfn.XMATCH(100,International!F$3:F$2000,1,1)+$BR49)), NA())</f>
        <v>100</v>
      </c>
      <c r="CI49">
        <f t="shared" si="45"/>
        <v>0</v>
      </c>
      <c r="CJ49">
        <f>IF(OR(ISNA($A49),$AC49&lt;100),NA(),IF($BR49=0,0,FLOOR((CH49-_xlfn.XLOOKUP(_xlfn.AGGREGATE(5,6,$BR$3:$BR2000),$BR$3:$BR$2000,CH$3:CH$2000,1,1))/_xlfn.XLOOKUP($BR49,$BR$3:$BR$2000,$BR$3:$BR$2000,1,1), 1)))</f>
        <v>0</v>
      </c>
      <c r="CK49">
        <f t="shared" si="36"/>
        <v>0</v>
      </c>
      <c r="CL49" cm="1">
        <f t="array" ref="CL49">IFERROR(IF(OR(ISNA($A49),$AC49&lt;100,INDEX(International!I$3:I$2000,_xlfn.XMATCH(100,International!I$3:I$2000,1,1)+$BR49)=""),NA(),INDEX(International!I$3:I$2000,_xlfn.XMATCH(100,International!I$3:I$2000,1,1)+$BR49)), NA())</f>
        <v>262</v>
      </c>
      <c r="CM49">
        <f t="shared" si="46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>
        <f t="shared" si="37"/>
        <v>0</v>
      </c>
      <c r="CP49" cm="1">
        <f t="array" ref="CP49">IFERROR(IF(OR(ISNA($A49),$AC49&lt;100,INDEX(International!L$3:L$2000,_xlfn.XMATCH(100,International!L$3:L$2000,1,1)+$BR49)=""),NA(),INDEX(International!L$3:L$2000,_xlfn.XMATCH(100,International!L$3:L$2000,1,1)+$BR49)), NA())</f>
        <v>118</v>
      </c>
      <c r="CQ49">
        <f t="shared" si="47"/>
        <v>0</v>
      </c>
      <c r="CR49">
        <f>IF(OR(ISNA($A49),$AC49&lt;100),NA(),IF($BR49=0,0,FLOOR((CP49-_xlfn.XLOOKUP(_xlfn.AGGREGATE(5,6,$BR$3:$BR2000),$BR$3:$BR$2000,CP$3:CP$2000,1,1))/_xlfn.XLOOKUP($BR49,$BR$3:$BR$2000,$BR$3:$BR$2000,1,1), 1)))</f>
        <v>0</v>
      </c>
      <c r="CS49">
        <f t="shared" si="38"/>
        <v>0</v>
      </c>
      <c r="CT49" cm="1">
        <f t="array" ref="CT49">IFERROR(IF(OR(ISNA($A49),$AC49&lt;100,INDEX(International!O$3:O$2000,_xlfn.XMATCH(100,International!O$3:O$2000,1,1)+$BR49)=""),NA(),INDEX(International!O$3:O$2000,_xlfn.XMATCH(100,International!O$3:O$2000,1,1)+$BR49)), NA())</f>
        <v>109</v>
      </c>
      <c r="CU49">
        <f>IF(OR(ISNA($A49),$AC49&lt;100),NA(),IF(CT49=100,0,($BR49*LOG(2)/LOG(CT49/100))))</f>
        <v>0</v>
      </c>
      <c r="CV49">
        <f>IF(OR(ISNA($A49),$AC49&lt;100),NA(),IF($BR49=0,0,FLOOR((CT49-_xlfn.XLOOKUP(_xlfn.AGGREGATE(5,6,$BR$3:$BR2000),$BR$3:$BR$2000,CT$3:CT$2000,1,1))/_xlfn.XLOOKUP($BR49,$BR$3:$BR$2000,$BR$3:$BR$2000,1,1), 1)))</f>
        <v>0</v>
      </c>
      <c r="CW49">
        <f t="shared" si="39"/>
        <v>0</v>
      </c>
      <c r="CX49" cm="1">
        <f t="array" ref="CX49">IFERROR(IF(OR(ISNA($A49),$AC49&lt;100,INDEX(International!R$3:R$2000,_xlfn.XMATCH(100,International!R$3:R$2000,1,1)+$BR49)=""),NA(),INDEX(International!R$3:R$2000,_xlfn.XMATCH(100,International!R$3:R$2000,1,1)+$BR49)), NA())</f>
        <v>102</v>
      </c>
      <c r="CY49">
        <f t="shared" si="48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>
        <f t="shared" si="40"/>
        <v>0</v>
      </c>
      <c r="DB49" cm="1">
        <f t="array" ref="DB49">IFERROR(IF(OR(ISNA($A49),$AC49&lt;100,INDEX(International!U$3:U$2000,_xlfn.XMATCH(100,International!U$3:U$2000,1,1)+$BR49)=""),NA(),INDEX(International!U$3:U$2000,_xlfn.XMATCH(100,International!U$3:U$2000,1,1)+$BR49)), NA())</f>
        <v>104</v>
      </c>
      <c r="DC49">
        <f t="shared" si="49"/>
        <v>0</v>
      </c>
      <c r="DD49">
        <f>IF(OR(ISNA($A49),$AC49&lt;100),NA(),IF($BR49=0,0,FLOOR((DB49-_xlfn.XLOOKUP(_xlfn.AGGREGATE(5,6,$BR$3:$BR2000),$BR$3:$BR$2000,DB$3:DB$2000,1,1))/_xlfn.XLOOKUP($BR49,$BR$3:$BR$2000,$BR$3:$BR$2000,1,1), 1)))</f>
        <v>0</v>
      </c>
      <c r="DE49">
        <f t="shared" si="41"/>
        <v>0</v>
      </c>
      <c r="DF49" cm="1">
        <f t="array" ref="DF49">IFERROR(IF(OR(ISNA($A49),$AC49&lt;100,INDEX(International!X$3:X$2000,_xlfn.XMATCH(100,International!X$3:X$2000,1,1)+$BR49)=""),NA(),INDEX(International!X$3:X$2000,_xlfn.XMATCH(100,International!X$3:X$2000,1,1)+$BR49)), NA())</f>
        <v>115</v>
      </c>
      <c r="DG49">
        <f t="shared" si="50"/>
        <v>0</v>
      </c>
      <c r="DH49">
        <f>IF(OR(ISNA($A49),$AC49&lt;100),NA(),IF($BR49=0,0,FLOOR((DF49-_xlfn.XLOOKUP(_xlfn.AGGREGATE(5,6,$BR$3:$BR2000),$BR$3:$BR$2000,DF$3:DF$2000,1,1))/_xlfn.XLOOKUP($BR49,$BR$3:$BR$2000,$BR$3:$BR$2000,1,1), 1)))</f>
        <v>0</v>
      </c>
      <c r="DI49">
        <f t="shared" si="42"/>
        <v>0</v>
      </c>
      <c r="DJ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48+1,DJ48+1,NA())))</f>
        <v>#N/A</v>
      </c>
      <c r="DK49" t="e" cm="1">
        <f t="array" ref="DK49">IFERROR(IF(ISNA($A49),NA(),INDEX(B$3:B$2000,_xlfn.XMATCH(Configuration!$B$12,B$3:B$2000,1,1)+$DJ49)-0), NA())</f>
        <v>#N/A</v>
      </c>
      <c r="DL49" t="e" cm="1">
        <f t="array" ref="DL49">IFERROR(IF(ISNA($A49),NA(),INDEX(E$3:E$2000,_xlfn.XMATCH(Configuration!$B$12,E$3:E$2000,1,1)+$DJ49)-0), NA())</f>
        <v>#N/A</v>
      </c>
      <c r="DM49" t="e" cm="1">
        <f t="array" ref="DM49">IFERROR(IF(ISNA($A49),NA(),INDEX(H$3:H$2000,_xlfn.XMATCH(Configuration!$B$12,H$3:H$2000,1,1)+$DJ49)-0), NA())</f>
        <v>#N/A</v>
      </c>
      <c r="DN49" t="e" cm="1">
        <f t="array" ref="DN49">IFERROR(IF(ISNA($A49),NA(),INDEX(K$3:K$2000,_xlfn.XMATCH(Configuration!$B$12,K$3:K$2000,1,1)+$DJ49)-0), NA())</f>
        <v>#N/A</v>
      </c>
      <c r="DO49" t="e" cm="1">
        <f t="array" ref="DO49">IFERROR(IF(ISNA($A49),NA(),INDEX(N$3:N$2000,_xlfn.XMATCH(Configuration!$B$12,N$3:N$2000,1,1)+$DJ49)-0), NA())</f>
        <v>#N/A</v>
      </c>
      <c r="DP49" t="e" cm="1">
        <f t="array" ref="DP49">IFERROR(IF(ISNA($A49),NA(),INDEX(Q$3:Q$2000,_xlfn.XMATCH(Configuration!$B$12,Q$3:Q$2000,1,1)+$DJ49)-0), NA())</f>
        <v>#N/A</v>
      </c>
      <c r="DQ49" t="e" cm="1">
        <f t="array" ref="DQ49">IFERROR(IF(ISNA($A49),NA(),INDEX(T$3:T$2000,_xlfn.XMATCH(Configuration!$B$12,T$3:T$2000,1,1)+$DJ49)-0), NA())</f>
        <v>#N/A</v>
      </c>
      <c r="DR49" t="e" cm="1">
        <f t="array" ref="DR49">IFERROR(IF(ISNA($A49),NA(),INDEX(W$3:W$2000,_xlfn.XMATCH(Configuration!$B$12,W$3:W$2000,1,1)+$DJ49)-0), NA())</f>
        <v>#N/A</v>
      </c>
    </row>
    <row r="50" spans="1:12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8"/>
        <v>128</v>
      </c>
      <c r="AD50">
        <f t="shared" si="9"/>
        <v>22</v>
      </c>
      <c r="AE50">
        <f t="shared" si="10"/>
        <v>3</v>
      </c>
      <c r="AF50" s="5">
        <f t="shared" si="11"/>
        <v>0.75</v>
      </c>
      <c r="AG50">
        <f t="shared" si="12"/>
        <v>103</v>
      </c>
      <c r="AH50">
        <f t="shared" si="13"/>
        <v>63</v>
      </c>
      <c r="AI50">
        <f t="shared" si="14"/>
        <v>18</v>
      </c>
      <c r="AJ50">
        <f t="shared" si="15"/>
        <v>1</v>
      </c>
      <c r="AK50">
        <f t="shared" si="16"/>
        <v>44</v>
      </c>
      <c r="AL50" s="2">
        <f t="shared" si="17"/>
        <v>0.12</v>
      </c>
      <c r="AM50" s="2">
        <f t="shared" si="18"/>
        <v>0.88</v>
      </c>
      <c r="AN50" s="2">
        <f t="shared" si="19"/>
        <v>0</v>
      </c>
      <c r="AO50" s="2">
        <f t="shared" si="20"/>
        <v>0.5078125</v>
      </c>
      <c r="AP50" s="2">
        <f t="shared" si="21"/>
        <v>7.8125E-3</v>
      </c>
      <c r="AQ50" s="2">
        <f t="shared" si="22"/>
        <v>7.03125E-2</v>
      </c>
      <c r="AR50" s="2">
        <f t="shared" si="23"/>
        <v>0.15625</v>
      </c>
      <c r="AS50" s="2">
        <f t="shared" si="24"/>
        <v>2.34375E-2</v>
      </c>
      <c r="AT50" s="2">
        <f t="shared" si="25"/>
        <v>7.03125E-2</v>
      </c>
      <c r="AU50" s="2">
        <f t="shared" si="26"/>
        <v>0.1640625</v>
      </c>
      <c r="AV50" s="3">
        <f t="shared" ca="1" si="27"/>
        <v>10.857142857142858</v>
      </c>
      <c r="AW50" s="2">
        <f t="shared" si="28"/>
        <v>0.13274336283185842</v>
      </c>
      <c r="AX50" s="2">
        <f t="shared" si="29"/>
        <v>-0.25</v>
      </c>
      <c r="AY50">
        <f t="shared" si="30"/>
        <v>4</v>
      </c>
      <c r="AZ50">
        <f t="shared" si="31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2"/>
        <v>1</v>
      </c>
      <c r="BS50">
        <f>IFERROR(IF(OR(ISNA($A50),$AC50&lt;100),NA(),IF(FLOOR(2^($BR50+(LOG(100)/LOG(2))),2)-100&gt; _xlfn.AGGREGATE(4,6,$BZ$3:$DF$2000)+2000,NA(),FLOOR(2^($BR50+(LOG(100)/LOG(2))),2))), NA())</f>
        <v>200</v>
      </c>
      <c r="BT50">
        <f>IFERROR(IF(OR(ISNA($A50),$AC50&lt;100),NA(),IF(FLOOR((2^(($BR50+4*LOG(10)/LOG(2))/2)),2)&gt; _xlfn.AGGREGATE(4,6,$BZ$3:$DF$2000)+2000,NA(),FLOOR((2^(($BR50+4*LOG(10)/LOG(2))/2)),2))), NA())</f>
        <v>140</v>
      </c>
      <c r="BU50">
        <f>IFERROR(IF(OR(ISNA($A50),$AC50&lt;100),NA(),IF(FLOOR((2^(($BR50+6*LOG(10)/LOG(2))/3)),2)&gt; _xlfn.AGGREGATE(4,6,$BZ$3:$DF$2000)+2000,NA(),FLOOR((2^(($BR50+6*LOG(10)/LOG(2))/3)),2))), NA())</f>
        <v>124</v>
      </c>
      <c r="BV50">
        <f>IFERROR(IF(OR(ISNA($A50),$AC50&lt;100),NA(),IF(FLOOR((2^(($BR50+8*LOG(10)/LOG(2))/4)),2)&gt; _xlfn.AGGREGATE(4,6,$BZ$3:$DF$2000)+2000,NA(),FLOOR((2^(($BR50+8*LOG(10)/LOG(2))/4)),2))), NA())</f>
        <v>118</v>
      </c>
      <c r="BW50">
        <f>IFERROR(IF(OR(ISNA($A50),$AC50&lt;100),NA(),IF(FLOOR((2^(($BR50+10*LOG(10)/LOG(2))/5)),2)&gt; _xlfn.AGGREGATE(4,6,$BZ$3:$DF$2000)+2000,NA(),FLOOR((2^(($BR50+10*LOG(10)/LOG(2))/5)),2))),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_xlfn.AGGREGATE(4,6,$BZ$3:$DF$2000)+2000,NA(),FLOOR((2^(($BR50+2*_xlfn.XLOOKUP(_xlfn.AGGREGATE(4,6,$BR$3:$BR2001),$BR$3:$BR$2000,$CA$3:$CA$2000,1,1)*LOG(10)/LOG(2))/_xlfn.XLOOKUP(_xlfn.AGGREGATE(4,6,$BR$3:$BR2001),$BR$3:$BR$2000,$CA$3:$CA$2000,1,1))),2))), NA())</f>
        <v>116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327</v>
      </c>
      <c r="BZ50">
        <f t="shared" si="33"/>
        <v>128</v>
      </c>
      <c r="CA50">
        <f t="shared" si="43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>
        <f t="shared" si="34"/>
        <v>5.5610845840456893</v>
      </c>
      <c r="CD50" cm="1">
        <f t="array" ref="CD50">IFERROR(IF(OR(ISNA($A50),$AC50&lt;100,INDEX(International!C$3:C$2000,_xlfn.XMATCH(100,International!C$3:C$2000,1,1)+$BR50)=""),NA(),INDEX(International!C$3:C$2000,_xlfn.XMATCH(100,International!C$3:C$2000,1,1)+$BR50)), NA())</f>
        <v>229</v>
      </c>
      <c r="CE50">
        <f t="shared" si="44"/>
        <v>0.83657674253379721</v>
      </c>
      <c r="CF50">
        <f>IF(OR(ISNA($A50),$AC50&lt;100),NA(),IF($BR50=0,0,FLOOR((CD50-_xlfn.XLOOKUP(_xlfn.AGGREGATE(5,6,$BR$3:$BR2001),$BR$3:$BR$2000,CD$3:CD$2000,1,1))/_xlfn.XLOOKUP($BR50,$BR$3:$BR$2000,$BR$3:$BR$2000,1,1), 1)))</f>
        <v>74</v>
      </c>
      <c r="CG50">
        <f t="shared" si="35"/>
        <v>1.775948526097721</v>
      </c>
      <c r="CH50" cm="1">
        <f t="array" ref="CH50">IFERROR(IF(OR(ISNA($A50),$AC50&lt;100,INDEX(International!F$3:F$2000,_xlfn.XMATCH(100,International!F$3:F$2000,1,1)+$BR50)=""),NA(),INDEX(International!F$3:F$2000,_xlfn.XMATCH(100,International!F$3:F$2000,1,1)+$BR50)), NA())</f>
        <v>130</v>
      </c>
      <c r="CI50">
        <f t="shared" si="45"/>
        <v>2.6419267958111399</v>
      </c>
      <c r="CJ50">
        <f>IF(OR(ISNA($A50),$AC50&lt;100),NA(),IF($BR50=0,0,FLOOR((CH50-_xlfn.XLOOKUP(_xlfn.AGGREGATE(5,6,$BR$3:$BR2001),$BR$3:$BR$2000,CH$3:CH$2000,1,1))/_xlfn.XLOOKUP($BR50,$BR$3:$BR$2000,$BR$3:$BR$2000,1,1), 1)))</f>
        <v>30</v>
      </c>
      <c r="CK50">
        <f t="shared" si="36"/>
        <v>2.6419267958111399</v>
      </c>
      <c r="CL50" cm="1">
        <f t="array" ref="CL50">IFERROR(IF(OR(ISNA($A50),$AC50&lt;100,INDEX(International!I$3:I$2000,_xlfn.XMATCH(100,International!I$3:I$2000,1,1)+$BR50)=""),NA(),INDEX(International!I$3:I$2000,_xlfn.XMATCH(100,International!I$3:I$2000,1,1)+$BR50)), NA())</f>
        <v>442</v>
      </c>
      <c r="CM50">
        <f t="shared" si="46"/>
        <v>0.46640782315672163</v>
      </c>
      <c r="CN50">
        <f>IF(OR(ISNA($A50),$AC50&lt;100),NA(),IF($BR50=0,0,FLOOR((CL50-_xlfn.XLOOKUP(_xlfn.AGGREGATE(5,6,$BR$3:$BR2001),$BR$3:$BR$2000,CL$3:CL$2000,1,1))/_xlfn.XLOOKUP($BR50,$BR$3:$BR$2000,$BR$3:$BR$2000,1,1), 1)))</f>
        <v>180</v>
      </c>
      <c r="CO50">
        <f t="shared" si="37"/>
        <v>1.3254169574115031</v>
      </c>
      <c r="CP50" cm="1">
        <f t="array" ref="CP50">IFERROR(IF(OR(ISNA($A50),$AC50&lt;100,INDEX(International!L$3:L$2000,_xlfn.XMATCH(100,International!L$3:L$2000,1,1)+$BR50)=""),NA(),INDEX(International!L$3:L$2000,_xlfn.XMATCH(100,International!L$3:L$2000,1,1)+$BR50)), NA())</f>
        <v>149</v>
      </c>
      <c r="CQ50">
        <f t="shared" si="47"/>
        <v>1.7381862801464845</v>
      </c>
      <c r="CR50">
        <f>IF(OR(ISNA($A50),$AC50&lt;100),NA(),IF($BR50=0,0,FLOOR((CP50-_xlfn.XLOOKUP(_xlfn.AGGREGATE(5,6,$BR$3:$BR2001),$BR$3:$BR$2000,CP$3:CP$2000,1,1))/_xlfn.XLOOKUP($BR50,$BR$3:$BR$2000,$BR$3:$BR$2000,1,1), 1)))</f>
        <v>31</v>
      </c>
      <c r="CS50">
        <f t="shared" si="38"/>
        <v>2.9715432734715463</v>
      </c>
      <c r="CT50" cm="1">
        <f t="array" ref="CT50">IFERROR(IF(OR(ISNA($A50),$AC50&lt;100,INDEX(International!O$3:O$2000,_xlfn.XMATCH(100,International!O$3:O$2000,1,1)+$BR50)=""),NA(),INDEX(International!O$3:O$2000,_xlfn.XMATCH(100,International!O$3:O$2000,1,1)+$BR50)), NA())</f>
        <v>169</v>
      </c>
      <c r="CU50">
        <f>IF(OR(ISNA($A50),$AC50&lt;100),NA(),IF(CT50=100,0,($BR50*LOG(2)/LOG(CT50/100))))</f>
        <v>1.3209633979055704</v>
      </c>
      <c r="CV50">
        <f>IF(OR(ISNA($A50),$AC50&lt;100),NA(),IF($BR50=0,0,FLOOR((CT50-_xlfn.XLOOKUP(_xlfn.AGGREGATE(5,6,$BR$3:$BR2001),$BR$3:$BR$2000,CT$3:CT$2000,1,1))/_xlfn.XLOOKUP($BR50,$BR$3:$BR$2000,$BR$3:$BR$2000,1,1), 1)))</f>
        <v>60</v>
      </c>
      <c r="CW50">
        <f t="shared" si="39"/>
        <v>1.5805401082061143</v>
      </c>
      <c r="CX50" cm="1">
        <f t="array" ref="CX50">IFERROR(IF(OR(ISNA($A50),$AC50&lt;100,INDEX(International!R$3:R$2000,_xlfn.XMATCH(100,International!R$3:R$2000,1,1)+$BR50)=""),NA(),INDEX(International!R$3:R$2000,_xlfn.XMATCH(100,International!R$3:R$2000,1,1)+$BR50)), NA())</f>
        <v>106</v>
      </c>
      <c r="CY50">
        <f t="shared" si="48"/>
        <v>11.895661045941877</v>
      </c>
      <c r="CZ50">
        <f>IF(OR(ISNA($A50),$AC50&lt;100),NA(),IF($BR50=0,0,FLOOR((CX50-_xlfn.XLOOKUP(_xlfn.AGGREGATE(5,6,$BR$3:$BR2001),$BR$3:$BR$2000,CX$3:CX$2000,1,1))/_xlfn.XLOOKUP($BR50,$BR$3:$BR$2000,$BR$3:$BR$2000,1,1), 1)))</f>
        <v>4</v>
      </c>
      <c r="DA50">
        <f t="shared" si="40"/>
        <v>18.019604849842146</v>
      </c>
      <c r="DB50" cm="1">
        <f t="array" ref="DB50">IFERROR(IF(OR(ISNA($A50),$AC50&lt;100,INDEX(International!U$3:U$2000,_xlfn.XMATCH(100,International!U$3:U$2000,1,1)+$BR50)=""),NA(),INDEX(International!U$3:U$2000,_xlfn.XMATCH(100,International!U$3:U$2000,1,1)+$BR50)), NA())</f>
        <v>204</v>
      </c>
      <c r="DC50">
        <f t="shared" si="49"/>
        <v>0.972224373892845</v>
      </c>
      <c r="DD50">
        <f>IF(OR(ISNA($A50),$AC50&lt;100),NA(),IF($BR50=0,0,FLOOR((DB50-_xlfn.XLOOKUP(_xlfn.AGGREGATE(5,6,$BR$3:$BR2001),$BR$3:$BR$2000,DB$3:DB$2000,1,1))/_xlfn.XLOOKUP($BR50,$BR$3:$BR$2000,$BR$3:$BR$2000,1,1), 1)))</f>
        <v>100</v>
      </c>
      <c r="DE50">
        <f t="shared" si="41"/>
        <v>1.0288218009431018</v>
      </c>
      <c r="DF50" cm="1">
        <f t="array" ref="DF50">IFERROR(IF(OR(ISNA($A50),$AC50&lt;100,INDEX(International!X$3:X$2000,_xlfn.XMATCH(100,International!X$3:X$2000,1,1)+$BR50)=""),NA(),INDEX(International!X$3:X$2000,_xlfn.XMATCH(100,International!X$3:X$2000,1,1)+$BR50)), NA())</f>
        <v>163</v>
      </c>
      <c r="DG50">
        <f t="shared" si="50"/>
        <v>1.4186973669342502</v>
      </c>
      <c r="DH50">
        <f>IF(OR(ISNA($A50),$AC50&lt;100),NA(),IF($BR50=0,0,FLOOR((DF50-_xlfn.XLOOKUP(_xlfn.AGGREGATE(5,6,$BR$3:$BR2001),$BR$3:$BR$2000,DF$3:DF$2000,1,1))/_xlfn.XLOOKUP($BR50,$BR$3:$BR$2000,$BR$3:$BR$2000,1,1), 1)))</f>
        <v>48</v>
      </c>
      <c r="DI50">
        <f t="shared" si="42"/>
        <v>1.9871309296114346</v>
      </c>
      <c r="DJ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49+1,DJ49+1,NA())))</f>
        <v>#N/A</v>
      </c>
      <c r="DK50" t="e" cm="1">
        <f t="array" ref="DK50">IFERROR(IF(ISNA($A50),NA(),INDEX(B$3:B$2000,_xlfn.XMATCH(Configuration!$B$12,B$3:B$2000,1,1)+$DJ50)-0), NA())</f>
        <v>#N/A</v>
      </c>
      <c r="DL50" t="e" cm="1">
        <f t="array" ref="DL50">IFERROR(IF(ISNA($A50),NA(),INDEX(E$3:E$2000,_xlfn.XMATCH(Configuration!$B$12,E$3:E$2000,1,1)+$DJ50)-0), NA())</f>
        <v>#N/A</v>
      </c>
      <c r="DM50" t="e" cm="1">
        <f t="array" ref="DM50">IFERROR(IF(ISNA($A50),NA(),INDEX(H$3:H$2000,_xlfn.XMATCH(Configuration!$B$12,H$3:H$2000,1,1)+$DJ50)-0), NA())</f>
        <v>#N/A</v>
      </c>
      <c r="DN50" t="e" cm="1">
        <f t="array" ref="DN50">IFERROR(IF(ISNA($A50),NA(),INDEX(K$3:K$2000,_xlfn.XMATCH(Configuration!$B$12,K$3:K$2000,1,1)+$DJ50)-0), NA())</f>
        <v>#N/A</v>
      </c>
      <c r="DO50" t="e" cm="1">
        <f t="array" ref="DO50">IFERROR(IF(ISNA($A50),NA(),INDEX(N$3:N$2000,_xlfn.XMATCH(Configuration!$B$12,N$3:N$2000,1,1)+$DJ50)-0), NA())</f>
        <v>#N/A</v>
      </c>
      <c r="DP50" t="e" cm="1">
        <f t="array" ref="DP50">IFERROR(IF(ISNA($A50),NA(),INDEX(Q$3:Q$2000,_xlfn.XMATCH(Configuration!$B$12,Q$3:Q$2000,1,1)+$DJ50)-0), NA())</f>
        <v>#N/A</v>
      </c>
      <c r="DQ50" t="e" cm="1">
        <f t="array" ref="DQ50">IFERROR(IF(ISNA($A50),NA(),INDEX(T$3:T$2000,_xlfn.XMATCH(Configuration!$B$12,T$3:T$2000,1,1)+$DJ50)-0), NA())</f>
        <v>#N/A</v>
      </c>
      <c r="DR50" t="e" cm="1">
        <f t="array" ref="DR50">IFERROR(IF(ISNA($A50),NA(),INDEX(W$3:W$2000,_xlfn.XMATCH(Configuration!$B$12,W$3:W$2000,1,1)+$DJ50)-0), NA())</f>
        <v>#N/A</v>
      </c>
    </row>
    <row r="51" spans="1:12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8"/>
        <v>158</v>
      </c>
      <c r="AD51">
        <f t="shared" si="9"/>
        <v>22</v>
      </c>
      <c r="AE51">
        <f t="shared" si="10"/>
        <v>3</v>
      </c>
      <c r="AF51" s="5">
        <f t="shared" si="11"/>
        <v>2</v>
      </c>
      <c r="AG51">
        <f t="shared" si="12"/>
        <v>133</v>
      </c>
      <c r="AH51">
        <f t="shared" si="13"/>
        <v>80</v>
      </c>
      <c r="AI51">
        <f t="shared" si="14"/>
        <v>18</v>
      </c>
      <c r="AJ51">
        <f t="shared" si="15"/>
        <v>1</v>
      </c>
      <c r="AK51">
        <f t="shared" si="16"/>
        <v>61</v>
      </c>
      <c r="AL51" s="2">
        <f t="shared" si="17"/>
        <v>0.12</v>
      </c>
      <c r="AM51" s="2">
        <f t="shared" si="18"/>
        <v>0.88</v>
      </c>
      <c r="AN51" s="2">
        <f t="shared" si="19"/>
        <v>6.3291139240506328E-3</v>
      </c>
      <c r="AO51" s="2">
        <f t="shared" si="20"/>
        <v>0.49367088607594939</v>
      </c>
      <c r="AP51" s="2">
        <f t="shared" si="21"/>
        <v>6.3291139240506328E-3</v>
      </c>
      <c r="AQ51" s="2">
        <f t="shared" si="22"/>
        <v>7.5949367088607597E-2</v>
      </c>
      <c r="AR51" s="2">
        <f t="shared" si="23"/>
        <v>0.17088607594936708</v>
      </c>
      <c r="AS51" s="2">
        <f t="shared" si="24"/>
        <v>1.8987341772151899E-2</v>
      </c>
      <c r="AT51" s="2">
        <f t="shared" si="25"/>
        <v>5.6962025316455694E-2</v>
      </c>
      <c r="AU51" s="2">
        <f t="shared" si="26"/>
        <v>0.17088607594936708</v>
      </c>
      <c r="AV51" s="3">
        <f t="shared" ca="1" si="27"/>
        <v>14</v>
      </c>
      <c r="AW51" s="2">
        <f t="shared" si="28"/>
        <v>0.234375</v>
      </c>
      <c r="AX51" s="2">
        <f t="shared" si="29"/>
        <v>1</v>
      </c>
      <c r="AY51">
        <f t="shared" si="30"/>
        <v>4</v>
      </c>
      <c r="AZ51">
        <f t="shared" si="31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2"/>
        <v>2</v>
      </c>
      <c r="BS51">
        <f>IFERROR(IF(OR(ISNA($A51),$AC51&lt;100),NA(),IF(FLOOR(2^($BR51+(LOG(100)/LOG(2))),2)-100&gt; _xlfn.AGGREGATE(4,6,$BZ$3:$DF$2000)+2000,NA(),FLOOR(2^($BR51+(LOG(100)/LOG(2))),2))), NA())</f>
        <v>400</v>
      </c>
      <c r="BT51">
        <f>IFERROR(IF(OR(ISNA($A51),$AC51&lt;100),NA(),IF(FLOOR((2^(($BR51+4*LOG(10)/LOG(2))/2)),2)&gt; _xlfn.AGGREGATE(4,6,$BZ$3:$DF$2000)+2000,NA(),FLOOR((2^(($BR51+4*LOG(10)/LOG(2))/2)),2))), NA())</f>
        <v>200</v>
      </c>
      <c r="BU51">
        <f>IFERROR(IF(OR(ISNA($A51),$AC51&lt;100),NA(),IF(FLOOR((2^(($BR51+6*LOG(10)/LOG(2))/3)),2)&gt; _xlfn.AGGREGATE(4,6,$BZ$3:$DF$2000)+2000,NA(),FLOOR((2^(($BR51+6*LOG(10)/LOG(2))/3)),2))), NA())</f>
        <v>158</v>
      </c>
      <c r="BV51">
        <f>IFERROR(IF(OR(ISNA($A51),$AC51&lt;100),NA(),IF(FLOOR((2^(($BR51+8*LOG(10)/LOG(2))/4)),2)&gt; _xlfn.AGGREGATE(4,6,$BZ$3:$DF$2000)+2000,NA(),FLOOR((2^(($BR51+8*LOG(10)/LOG(2))/4)),2))), NA())</f>
        <v>140</v>
      </c>
      <c r="BW51">
        <f>IFERROR(IF(OR(ISNA($A51),$AC51&lt;100),NA(),IF(FLOOR((2^(($BR51+10*LOG(10)/LOG(2))/5)),2)&gt; _xlfn.AGGREGATE(4,6,$BZ$3:$DF$2000)+2000,NA(),FLOOR((2^(($BR51+10*LOG(10)/LOG(2))/5)),2))),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_xlfn.AGGREGATE(4,6,$BZ$3:$DF$2000)+2000,NA(),FLOOR((2^(($BR51+2*_xlfn.XLOOKUP(_xlfn.AGGREGATE(4,6,$BR$3:$BR2002),$BR$3:$BR$2000,$CA$3:$CA$2000,1,1)*LOG(10)/LOG(2))/_xlfn.XLOOKUP(_xlfn.AGGREGATE(4,6,$BR$3:$BR2002),$BR$3:$BR$2000,$CA$3:$CA$2000,1,1))),2))), NA())</f>
        <v>136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542</v>
      </c>
      <c r="BZ51">
        <f t="shared" si="33"/>
        <v>158</v>
      </c>
      <c r="CA51">
        <f t="shared" si="43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>
        <f t="shared" si="34"/>
        <v>3.2918478409204655</v>
      </c>
      <c r="CD51" cm="1">
        <f t="array" ref="CD51">IFERROR(IF(OR(ISNA($A51),$AC51&lt;100,INDEX(International!C$3:C$2000,_xlfn.XMATCH(100,International!C$3:C$2000,1,1)+$BR51)=""),NA(),INDEX(International!C$3:C$2000,_xlfn.XMATCH(100,International!C$3:C$2000,1,1)+$BR51)), NA())</f>
        <v>322</v>
      </c>
      <c r="CE51">
        <f t="shared" si="44"/>
        <v>1.18549380814987</v>
      </c>
      <c r="CF51">
        <f>IF(OR(ISNA($A51),$AC51&lt;100),NA(),IF($BR51=0,0,FLOOR((CD51-_xlfn.XLOOKUP(_xlfn.AGGREGATE(5,6,$BR$3:$BR2002),$BR$3:$BR$2000,CD$3:CD$2000,1,1))/_xlfn.XLOOKUP($BR51,$BR$3:$BR$2000,$BR$3:$BR$2000,1,1), 1)))</f>
        <v>83</v>
      </c>
      <c r="CG51">
        <f t="shared" si="35"/>
        <v>2.0337062817751268</v>
      </c>
      <c r="CH51" cm="1">
        <f t="array" ref="CH51">IFERROR(IF(OR(ISNA($A51),$AC51&lt;100,INDEX(International!F$3:F$2000,_xlfn.XMATCH(100,International!F$3:F$2000,1,1)+$BR51)=""),NA(),INDEX(International!F$3:F$2000,_xlfn.XMATCH(100,International!F$3:F$2000,1,1)+$BR51)), NA())</f>
        <v>191</v>
      </c>
      <c r="CI51">
        <f t="shared" si="45"/>
        <v>2.1423078591135898</v>
      </c>
      <c r="CJ51">
        <f>IF(OR(ISNA($A51),$AC51&lt;100),NA(),IF($BR51=0,0,FLOOR((CH51-_xlfn.XLOOKUP(_xlfn.AGGREGATE(5,6,$BR$3:$BR2002),$BR$3:$BR$2000,CH$3:CH$2000,1,1))/_xlfn.XLOOKUP($BR51,$BR$3:$BR$2000,$BR$3:$BR$2000,1,1), 1)))</f>
        <v>45</v>
      </c>
      <c r="CK51">
        <f t="shared" si="36"/>
        <v>1.8016037389814858</v>
      </c>
      <c r="CL51" cm="1">
        <f t="array" ref="CL51">IFERROR(IF(OR(ISNA($A51),$AC51&lt;100,INDEX(International!I$3:I$2000,_xlfn.XMATCH(100,International!I$3:I$2000,1,1)+$BR51)=""),NA(),INDEX(International!I$3:I$2000,_xlfn.XMATCH(100,International!I$3:I$2000,1,1)+$BR51)), NA())</f>
        <v>615</v>
      </c>
      <c r="CM51">
        <f t="shared" si="46"/>
        <v>0.76318796129875843</v>
      </c>
      <c r="CN51">
        <f>IF(OR(ISNA($A51),$AC51&lt;100),NA(),IF($BR51=0,0,FLOOR((CL51-_xlfn.XLOOKUP(_xlfn.AGGREGATE(5,6,$BR$3:$BR2002),$BR$3:$BR$2000,CL$3:CL$2000,1,1))/_xlfn.XLOOKUP($BR51,$BR$3:$BR$2000,$BR$3:$BR$2000,1,1), 1)))</f>
        <v>176</v>
      </c>
      <c r="CO51">
        <f t="shared" si="37"/>
        <v>2.0984595507387547</v>
      </c>
      <c r="CP51" cm="1">
        <f t="array" ref="CP51">IFERROR(IF(OR(ISNA($A51),$AC51&lt;100,INDEX(International!L$3:L$2000,_xlfn.XMATCH(100,International!L$3:L$2000,1,1)+$BR51)=""),NA(),INDEX(International!L$3:L$2000,_xlfn.XMATCH(100,International!L$3:L$2000,1,1)+$BR51)), NA())</f>
        <v>217</v>
      </c>
      <c r="CQ51">
        <f t="shared" si="47"/>
        <v>1.7893968601871486</v>
      </c>
      <c r="CR51">
        <f>IF(OR(ISNA($A51),$AC51&lt;100),NA(),IF($BR51=0,0,FLOOR((CP51-_xlfn.XLOOKUP(_xlfn.AGGREGATE(5,6,$BR$3:$BR2002),$BR$3:$BR$2000,CP$3:CP$2000,1,1))/_xlfn.XLOOKUP($BR51,$BR$3:$BR$2000,$BR$3:$BR$2000,1,1), 1)))</f>
        <v>49</v>
      </c>
      <c r="CS51">
        <f t="shared" si="38"/>
        <v>1.8437165822361259</v>
      </c>
      <c r="CT51" cm="1">
        <f t="array" ref="CT51">IFERROR(IF(OR(ISNA($A51),$AC51&lt;100,INDEX(International!O$3:O$2000,_xlfn.XMATCH(100,International!O$3:O$2000,1,1)+$BR51)=""),NA(),INDEX(International!O$3:O$2000,_xlfn.XMATCH(100,International!O$3:O$2000,1,1)+$BR51)), NA())</f>
        <v>200</v>
      </c>
      <c r="CU51">
        <f>IF(OR(ISNA($A51),$AC51&lt;100),NA(),IF(CT51=100,0,($BR51*LOG(2)/LOG(CT51/100))))</f>
        <v>2</v>
      </c>
      <c r="CV51">
        <f>IF(OR(ISNA($A51),$AC51&lt;100),NA(),IF($BR51=0,0,FLOOR((CT51-_xlfn.XLOOKUP(_xlfn.AGGREGATE(5,6,$BR$3:$BR2002),$BR$3:$BR$2000,CT$3:CT$2000,1,1))/_xlfn.XLOOKUP($BR51,$BR$3:$BR$2000,$BR$3:$BR$2000,1,1), 1)))</f>
        <v>45</v>
      </c>
      <c r="CW51">
        <f t="shared" si="39"/>
        <v>4.115620056758643</v>
      </c>
      <c r="CX51" cm="1">
        <f t="array" ref="CX51">IFERROR(IF(OR(ISNA($A51),$AC51&lt;100,INDEX(International!R$3:R$2000,_xlfn.XMATCH(100,International!R$3:R$2000,1,1)+$BR51)=""),NA(),INDEX(International!R$3:R$2000,_xlfn.XMATCH(100,International!R$3:R$2000,1,1)+$BR51)), NA())</f>
        <v>108</v>
      </c>
      <c r="CY51">
        <f t="shared" si="48"/>
        <v>18.012936684001176</v>
      </c>
      <c r="CZ51">
        <f>IF(OR(ISNA($A51),$AC51&lt;100),NA(),IF($BR51=0,0,FLOOR((CX51-_xlfn.XLOOKUP(_xlfn.AGGREGATE(5,6,$BR$3:$BR2002),$BR$3:$BR$2000,CX$3:CX$2000,1,1))/_xlfn.XLOOKUP($BR51,$BR$3:$BR$2000,$BR$3:$BR$2000,1,1), 1)))</f>
        <v>3</v>
      </c>
      <c r="DA51">
        <f t="shared" si="40"/>
        <v>37.082294466303075</v>
      </c>
      <c r="DB51" cm="1">
        <f t="array" ref="DB51">IFERROR(IF(OR(ISNA($A51),$AC51&lt;100,INDEX(International!U$3:U$2000,_xlfn.XMATCH(100,International!U$3:U$2000,1,1)+$BR51)=""),NA(),INDEX(International!U$3:U$2000,_xlfn.XMATCH(100,International!U$3:U$2000,1,1)+$BR51)), NA())</f>
        <v>433</v>
      </c>
      <c r="DC51">
        <f t="shared" si="49"/>
        <v>0.94590956839454277</v>
      </c>
      <c r="DD51">
        <f>IF(OR(ISNA($A51),$AC51&lt;100),NA(),IF($BR51=0,0,FLOOR((DB51-_xlfn.XLOOKUP(_xlfn.AGGREGATE(5,6,$BR$3:$BR2002),$BR$3:$BR$2000,DB$3:DB$2000,1,1))/_xlfn.XLOOKUP($BR51,$BR$3:$BR$2000,$BR$3:$BR$2000,1,1), 1)))</f>
        <v>164</v>
      </c>
      <c r="DE51">
        <f t="shared" si="41"/>
        <v>0.92098172697878311</v>
      </c>
      <c r="DF51" cm="1">
        <f t="array" ref="DF51">IFERROR(IF(OR(ISNA($A51),$AC51&lt;100,INDEX(International!X$3:X$2000,_xlfn.XMATCH(100,International!X$3:X$2000,1,1)+$BR51)=""),NA(),INDEX(International!X$3:X$2000,_xlfn.XMATCH(100,International!X$3:X$2000,1,1)+$BR51)), NA())</f>
        <v>206</v>
      </c>
      <c r="DG51">
        <f t="shared" si="50"/>
        <v>1.9181996470349865</v>
      </c>
      <c r="DH51">
        <f>IF(OR(ISNA($A51),$AC51&lt;100),NA(),IF($BR51=0,0,FLOOR((DF51-_xlfn.XLOOKUP(_xlfn.AGGREGATE(5,6,$BR$3:$BR2002),$BR$3:$BR$2000,DF$3:DF$2000,1,1))/_xlfn.XLOOKUP($BR51,$BR$3:$BR$2000,$BR$3:$BR$2000,1,1), 1)))</f>
        <v>45</v>
      </c>
      <c r="DI51">
        <f t="shared" si="42"/>
        <v>2.9605736883095837</v>
      </c>
      <c r="DJ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50+1,DJ50+1,NA())))</f>
        <v>#N/A</v>
      </c>
      <c r="DK51" t="e" cm="1">
        <f t="array" ref="DK51">IFERROR(IF(ISNA($A51),NA(),INDEX(B$3:B$2000,_xlfn.XMATCH(Configuration!$B$12,B$3:B$2000,1,1)+$DJ51)-0), NA())</f>
        <v>#N/A</v>
      </c>
      <c r="DL51" t="e" cm="1">
        <f t="array" ref="DL51">IFERROR(IF(ISNA($A51),NA(),INDEX(E$3:E$2000,_xlfn.XMATCH(Configuration!$B$12,E$3:E$2000,1,1)+$DJ51)-0), NA())</f>
        <v>#N/A</v>
      </c>
      <c r="DM51" t="e" cm="1">
        <f t="array" ref="DM51">IFERROR(IF(ISNA($A51),NA(),INDEX(H$3:H$2000,_xlfn.XMATCH(Configuration!$B$12,H$3:H$2000,1,1)+$DJ51)-0), NA())</f>
        <v>#N/A</v>
      </c>
      <c r="DN51" t="e" cm="1">
        <f t="array" ref="DN51">IFERROR(IF(ISNA($A51),NA(),INDEX(K$3:K$2000,_xlfn.XMATCH(Configuration!$B$12,K$3:K$2000,1,1)+$DJ51)-0), NA())</f>
        <v>#N/A</v>
      </c>
      <c r="DO51" t="e" cm="1">
        <f t="array" ref="DO51">IFERROR(IF(ISNA($A51),NA(),INDEX(N$3:N$2000,_xlfn.XMATCH(Configuration!$B$12,N$3:N$2000,1,1)+$DJ51)-0), NA())</f>
        <v>#N/A</v>
      </c>
      <c r="DP51" t="e" cm="1">
        <f t="array" ref="DP51">IFERROR(IF(ISNA($A51),NA(),INDEX(Q$3:Q$2000,_xlfn.XMATCH(Configuration!$B$12,Q$3:Q$2000,1,1)+$DJ51)-0), NA())</f>
        <v>#N/A</v>
      </c>
      <c r="DQ51" t="e" cm="1">
        <f t="array" ref="DQ51">IFERROR(IF(ISNA($A51),NA(),INDEX(T$3:T$2000,_xlfn.XMATCH(Configuration!$B$12,T$3:T$2000,1,1)+$DJ51)-0), NA())</f>
        <v>#N/A</v>
      </c>
      <c r="DR51" t="e" cm="1">
        <f t="array" ref="DR51">IFERROR(IF(ISNA($A51),NA(),INDEX(W$3:W$2000,_xlfn.XMATCH(Configuration!$B$12,W$3:W$2000,1,1)+$DJ51)-0), NA())</f>
        <v>#N/A</v>
      </c>
    </row>
    <row r="52" spans="1:12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8"/>
        <v>199</v>
      </c>
      <c r="AD52">
        <f t="shared" si="9"/>
        <v>24</v>
      </c>
      <c r="AE52">
        <f t="shared" si="10"/>
        <v>4</v>
      </c>
      <c r="AF52" s="5">
        <f t="shared" si="11"/>
        <v>1.3666666666666667</v>
      </c>
      <c r="AG52">
        <f t="shared" si="12"/>
        <v>171</v>
      </c>
      <c r="AH52">
        <f t="shared" si="13"/>
        <v>107</v>
      </c>
      <c r="AI52">
        <f t="shared" si="14"/>
        <v>20</v>
      </c>
      <c r="AJ52">
        <f t="shared" si="15"/>
        <v>2</v>
      </c>
      <c r="AK52">
        <f t="shared" si="16"/>
        <v>85</v>
      </c>
      <c r="AL52" s="2">
        <f t="shared" si="17"/>
        <v>0.14285714285714285</v>
      </c>
      <c r="AM52" s="2">
        <f t="shared" si="18"/>
        <v>0.8571428571428571</v>
      </c>
      <c r="AN52" s="2">
        <f t="shared" si="19"/>
        <v>5.0251256281407036E-3</v>
      </c>
      <c r="AO52" s="2">
        <f t="shared" si="20"/>
        <v>0.46231155778894473</v>
      </c>
      <c r="AP52" s="2">
        <f t="shared" si="21"/>
        <v>5.0251256281407036E-3</v>
      </c>
      <c r="AQ52" s="2">
        <f t="shared" si="22"/>
        <v>8.0402010050251257E-2</v>
      </c>
      <c r="AR52" s="2">
        <f t="shared" si="23"/>
        <v>0.17587939698492464</v>
      </c>
      <c r="AS52" s="2">
        <f t="shared" si="24"/>
        <v>2.0100502512562814E-2</v>
      </c>
      <c r="AT52" s="2">
        <f t="shared" si="25"/>
        <v>7.0351758793969849E-2</v>
      </c>
      <c r="AU52" s="2">
        <f t="shared" si="26"/>
        <v>0.18090452261306533</v>
      </c>
      <c r="AV52" s="3">
        <f t="shared" ca="1" si="27"/>
        <v>19.285714285714285</v>
      </c>
      <c r="AW52" s="2">
        <f t="shared" si="28"/>
        <v>0.25949367088607594</v>
      </c>
      <c r="AX52" s="2">
        <f t="shared" si="29"/>
        <v>0.36666666666666664</v>
      </c>
      <c r="AY52">
        <f t="shared" si="30"/>
        <v>4</v>
      </c>
      <c r="AZ52">
        <f t="shared" si="31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2"/>
        <v>3</v>
      </c>
      <c r="BS52">
        <f>IFERROR(IF(OR(ISNA($A52),$AC52&lt;100),NA(),IF(FLOOR(2^($BR52+(LOG(100)/LOG(2))),2)-100&gt; _xlfn.AGGREGATE(4,6,$BZ$3:$DF$2000)+2000,NA(),FLOOR(2^($BR52+(LOG(100)/LOG(2))),2))), NA())</f>
        <v>800</v>
      </c>
      <c r="BT52">
        <f>IFERROR(IF(OR(ISNA($A52),$AC52&lt;100),NA(),IF(FLOOR((2^(($BR52+4*LOG(10)/LOG(2))/2)),2)&gt; _xlfn.AGGREGATE(4,6,$BZ$3:$DF$2000)+2000,NA(),FLOOR((2^(($BR52+4*LOG(10)/LOG(2))/2)),2))), NA())</f>
        <v>282</v>
      </c>
      <c r="BU52">
        <f>IFERROR(IF(OR(ISNA($A52),$AC52&lt;100),NA(),IF(FLOOR((2^(($BR52+6*LOG(10)/LOG(2))/3)),2)&gt; _xlfn.AGGREGATE(4,6,$BZ$3:$DF$2000)+2000,NA(),FLOOR((2^(($BR52+6*LOG(10)/LOG(2))/3)),2))), NA())</f>
        <v>200</v>
      </c>
      <c r="BV52">
        <f>IFERROR(IF(OR(ISNA($A52),$AC52&lt;100),NA(),IF(FLOOR((2^(($BR52+8*LOG(10)/LOG(2))/4)),2)&gt; _xlfn.AGGREGATE(4,6,$BZ$3:$DF$2000)+2000,NA(),FLOOR((2^(($BR52+8*LOG(10)/LOG(2))/4)),2))), NA())</f>
        <v>168</v>
      </c>
      <c r="BW52">
        <f>IFERROR(IF(OR(ISNA($A52),$AC52&lt;100),NA(),IF(FLOOR((2^(($BR52+10*LOG(10)/LOG(2))/5)),2)&gt; _xlfn.AGGREGATE(4,6,$BZ$3:$DF$2000)+2000,NA(),FLOOR((2^(($BR52+10*LOG(10)/LOG(2))/5)),2))),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_xlfn.AGGREGATE(4,6,$BZ$3:$DF$2000)+2000,NA(),FLOOR((2^(($BR52+2*_xlfn.XLOOKUP(_xlfn.AGGREGATE(4,6,$BR$3:$BR2003),$BR$3:$BR$2000,$CA$3:$CA$2000,1,1)*LOG(10)/LOG(2))/_xlfn.XLOOKUP(_xlfn.AGGREGATE(4,6,$BR$3:$BR2003),$BR$3:$BR$2000,$CA$3:$CA$2000,1,1))),2))), NA())</f>
        <v>158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757</v>
      </c>
      <c r="BZ52">
        <f t="shared" si="33"/>
        <v>199</v>
      </c>
      <c r="CA52">
        <f t="shared" si="43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>
        <f t="shared" si="34"/>
        <v>3.0044116266582339</v>
      </c>
      <c r="CD52" cm="1">
        <f t="array" ref="CD52">IFERROR(IF(OR(ISNA($A52),$AC52&lt;100,INDEX(International!C$3:C$2000,_xlfn.XMATCH(100,International!C$3:C$2000,1,1)+$BR52)=""),NA(),INDEX(International!C$3:C$2000,_xlfn.XMATCH(100,International!C$3:C$2000,1,1)+$BR52)), NA())</f>
        <v>453</v>
      </c>
      <c r="CE52">
        <f t="shared" si="44"/>
        <v>1.3764555126372393</v>
      </c>
      <c r="CF52">
        <f>IF(OR(ISNA($A52),$AC52&lt;100),NA(),IF($BR52=0,0,FLOOR((CD52-_xlfn.XLOOKUP(_xlfn.AGGREGATE(5,6,$BR$3:$BR2003),$BR$3:$BR$2000,CD$3:CD$2000,1,1))/_xlfn.XLOOKUP($BR52,$BR$3:$BR$2000,$BR$3:$BR$2000,1,1), 1)))</f>
        <v>99</v>
      </c>
      <c r="CG52">
        <f t="shared" si="35"/>
        <v>2.0306615190159216</v>
      </c>
      <c r="CH52" cm="1">
        <f t="array" ref="CH52">IFERROR(IF(OR(ISNA($A52),$AC52&lt;100,INDEX(International!F$3:F$2000,_xlfn.XMATCH(100,International!F$3:F$2000,1,1)+$BR52)=""),NA(),INDEX(International!F$3:F$2000,_xlfn.XMATCH(100,International!F$3:F$2000,1,1)+$BR52)), NA())</f>
        <v>204</v>
      </c>
      <c r="CI52">
        <f t="shared" si="45"/>
        <v>2.9166731216785347</v>
      </c>
      <c r="CJ52">
        <f>IF(OR(ISNA($A52),$AC52&lt;100),NA(),IF($BR52=0,0,FLOOR((CH52-_xlfn.XLOOKUP(_xlfn.AGGREGATE(5,6,$BR$3:$BR2003),$BR$3:$BR$2000,CH$3:CH$2000,1,1))/_xlfn.XLOOKUP($BR52,$BR$3:$BR$2000,$BR$3:$BR$2000,1,1), 1)))</f>
        <v>34</v>
      </c>
      <c r="CK52">
        <f t="shared" si="36"/>
        <v>10.526702071155716</v>
      </c>
      <c r="CL52" cm="1">
        <f t="array" ref="CL52">IFERROR(IF(OR(ISNA($A52),$AC52&lt;100,INDEX(International!I$3:I$2000,_xlfn.XMATCH(100,International!I$3:I$2000,1,1)+$BR52)=""),NA(),INDEX(International!I$3:I$2000,_xlfn.XMATCH(100,International!I$3:I$2000,1,1)+$BR52)), NA())</f>
        <v>801</v>
      </c>
      <c r="CM52">
        <f t="shared" si="46"/>
        <v>0.99939961313627235</v>
      </c>
      <c r="CN52">
        <f>IF(OR(ISNA($A52),$AC52&lt;100),NA(),IF($BR52=0,0,FLOOR((CL52-_xlfn.XLOOKUP(_xlfn.AGGREGATE(5,6,$BR$3:$BR2003),$BR$3:$BR$2000,CL$3:CL$2000,1,1))/_xlfn.XLOOKUP($BR52,$BR$3:$BR$2000,$BR$3:$BR$2000,1,1), 1)))</f>
        <v>179</v>
      </c>
      <c r="CO52">
        <f t="shared" si="37"/>
        <v>2.6231859109206592</v>
      </c>
      <c r="CP52" cm="1">
        <f t="array" ref="CP52">IFERROR(IF(OR(ISNA($A52),$AC52&lt;100,INDEX(International!L$3:L$2000,_xlfn.XMATCH(100,International!L$3:L$2000,1,1)+$BR52)=""),NA(),INDEX(International!L$3:L$2000,_xlfn.XMATCH(100,International!L$3:L$2000,1,1)+$BR52)), NA())</f>
        <v>262</v>
      </c>
      <c r="CQ52">
        <f t="shared" si="47"/>
        <v>2.1589462087068489</v>
      </c>
      <c r="CR52">
        <f>IF(OR(ISNA($A52),$AC52&lt;100),NA(),IF($BR52=0,0,FLOOR((CP52-_xlfn.XLOOKUP(_xlfn.AGGREGATE(5,6,$BR$3:$BR2003),$BR$3:$BR$2000,CP$3:CP$2000,1,1))/_xlfn.XLOOKUP($BR52,$BR$3:$BR$2000,$BR$3:$BR$2000,1,1), 1)))</f>
        <v>48</v>
      </c>
      <c r="CS52">
        <f t="shared" si="38"/>
        <v>3.6782046305735898</v>
      </c>
      <c r="CT52" cm="1">
        <f t="array" ref="CT52">IFERROR(IF(OR(ISNA($A52),$AC52&lt;100,INDEX(International!O$3:O$2000,_xlfn.XMATCH(100,International!O$3:O$2000,1,1)+$BR52)=""),NA(),INDEX(International!O$3:O$2000,_xlfn.XMATCH(100,International!O$3:O$2000,1,1)+$BR52)), NA())</f>
        <v>239</v>
      </c>
      <c r="CU52">
        <f>IF(OR(ISNA($A52),$AC52&lt;100),NA(),IF(CT52=100,0,($BR52*LOG(2)/LOG(CT52/100))))</f>
        <v>2.3866146845135878</v>
      </c>
      <c r="CV52">
        <f>IF(OR(ISNA($A52),$AC52&lt;100),NA(),IF($BR52=0,0,FLOOR((CT52-_xlfn.XLOOKUP(_xlfn.AGGREGATE(5,6,$BR$3:$BR2003),$BR$3:$BR$2000,CT$3:CT$2000,1,1))/_xlfn.XLOOKUP($BR52,$BR$3:$BR$2000,$BR$3:$BR$2000,1,1), 1)))</f>
        <v>43</v>
      </c>
      <c r="CW52">
        <f t="shared" si="39"/>
        <v>3.8908898277439397</v>
      </c>
      <c r="CX52" cm="1">
        <f t="array" ref="CX52">IFERROR(IF(OR(ISNA($A52),$AC52&lt;100,INDEX(International!R$3:R$2000,_xlfn.XMATCH(100,International!R$3:R$2000,1,1)+$BR52)=""),NA(),INDEX(International!R$3:R$2000,_xlfn.XMATCH(100,International!R$3:R$2000,1,1)+$BR52)), NA())</f>
        <v>110</v>
      </c>
      <c r="CY52">
        <f t="shared" si="48"/>
        <v>21.817622692025136</v>
      </c>
      <c r="CZ52">
        <f>IF(OR(ISNA($A52),$AC52&lt;100),NA(),IF($BR52=0,0,FLOOR((CX52-_xlfn.XLOOKUP(_xlfn.AGGREGATE(5,6,$BR$3:$BR2003),$BR$3:$BR$2000,CX$3:CX$2000,1,1))/_xlfn.XLOOKUP($BR52,$BR$3:$BR$2000,$BR$3:$BR$2000,1,1), 1)))</f>
        <v>2</v>
      </c>
      <c r="DA52">
        <f t="shared" si="40"/>
        <v>37.775461458653254</v>
      </c>
      <c r="DB52" cm="1">
        <f t="array" ref="DB52">IFERROR(IF(OR(ISNA($A52),$AC52&lt;100,INDEX(International!U$3:U$2000,_xlfn.XMATCH(100,International!U$3:U$2000,1,1)+$BR52)=""),NA(),INDEX(International!U$3:U$2000,_xlfn.XMATCH(100,International!U$3:U$2000,1,1)+$BR52)), NA())</f>
        <v>602</v>
      </c>
      <c r="DC52">
        <f t="shared" si="49"/>
        <v>1.1584069414356533</v>
      </c>
      <c r="DD52">
        <f>IF(OR(ISNA($A52),$AC52&lt;100),NA(),IF($BR52=0,0,FLOOR((DB52-_xlfn.XLOOKUP(_xlfn.AGGREGATE(5,6,$BR$3:$BR2003),$BR$3:$BR$2000,DB$3:DB$2000,1,1))/_xlfn.XLOOKUP($BR52,$BR$3:$BR$2000,$BR$3:$BR$2000,1,1), 1)))</f>
        <v>166</v>
      </c>
      <c r="DE52">
        <f t="shared" si="41"/>
        <v>2.1035074508624181</v>
      </c>
      <c r="DF52" cm="1">
        <f t="array" ref="DF52">IFERROR(IF(OR(ISNA($A52),$AC52&lt;100,INDEX(International!X$3:X$2000,_xlfn.XMATCH(100,International!X$3:X$2000,1,1)+$BR52)=""),NA(),INDEX(International!X$3:X$2000,_xlfn.XMATCH(100,International!X$3:X$2000,1,1)+$BR52)), NA())</f>
        <v>273</v>
      </c>
      <c r="DG52">
        <f t="shared" si="50"/>
        <v>2.0705349096699623</v>
      </c>
      <c r="DH52">
        <f>IF(OR(ISNA($A52),$AC52&lt;100),NA(),IF($BR52=0,0,FLOOR((DF52-_xlfn.XLOOKUP(_xlfn.AGGREGATE(5,6,$BR$3:$BR2003),$BR$3:$BR$2000,DF$3:DF$2000,1,1))/_xlfn.XLOOKUP($BR52,$BR$3:$BR$2000,$BR$3:$BR$2000,1,1), 1)))</f>
        <v>52</v>
      </c>
      <c r="DI52">
        <f t="shared" si="42"/>
        <v>2.4614983884256825</v>
      </c>
      <c r="DJ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51+1,DJ51+1,NA())))</f>
        <v>#N/A</v>
      </c>
      <c r="DK52" t="e" cm="1">
        <f t="array" ref="DK52">IFERROR(IF(ISNA($A52),NA(),INDEX(B$3:B$2000,_xlfn.XMATCH(Configuration!$B$12,B$3:B$2000,1,1)+$DJ52)-0), NA())</f>
        <v>#N/A</v>
      </c>
      <c r="DL52" t="e" cm="1">
        <f t="array" ref="DL52">IFERROR(IF(ISNA($A52),NA(),INDEX(E$3:E$2000,_xlfn.XMATCH(Configuration!$B$12,E$3:E$2000,1,1)+$DJ52)-0), NA())</f>
        <v>#N/A</v>
      </c>
      <c r="DM52" t="e" cm="1">
        <f t="array" ref="DM52">IFERROR(IF(ISNA($A52),NA(),INDEX(H$3:H$2000,_xlfn.XMATCH(Configuration!$B$12,H$3:H$2000,1,1)+$DJ52)-0), NA())</f>
        <v>#N/A</v>
      </c>
      <c r="DN52" t="e" cm="1">
        <f t="array" ref="DN52">IFERROR(IF(ISNA($A52),NA(),INDEX(K$3:K$2000,_xlfn.XMATCH(Configuration!$B$12,K$3:K$2000,1,1)+$DJ52)-0), NA())</f>
        <v>#N/A</v>
      </c>
      <c r="DO52" t="e" cm="1">
        <f t="array" ref="DO52">IFERROR(IF(ISNA($A52),NA(),INDEX(N$3:N$2000,_xlfn.XMATCH(Configuration!$B$12,N$3:N$2000,1,1)+$DJ52)-0), NA())</f>
        <v>#N/A</v>
      </c>
      <c r="DP52" t="e" cm="1">
        <f t="array" ref="DP52">IFERROR(IF(ISNA($A52),NA(),INDEX(Q$3:Q$2000,_xlfn.XMATCH(Configuration!$B$12,Q$3:Q$2000,1,1)+$DJ52)-0), NA())</f>
        <v>#N/A</v>
      </c>
      <c r="DQ52" t="e" cm="1">
        <f t="array" ref="DQ52">IFERROR(IF(ISNA($A52),NA(),INDEX(T$3:T$2000,_xlfn.XMATCH(Configuration!$B$12,T$3:T$2000,1,1)+$DJ52)-0), NA())</f>
        <v>#N/A</v>
      </c>
      <c r="DR52" t="e" cm="1">
        <f t="array" ref="DR52">IFERROR(IF(ISNA($A52),NA(),INDEX(W$3:W$2000,_xlfn.XMATCH(Configuration!$B$12,W$3:W$2000,1,1)+$DJ52)-0), NA())</f>
        <v>#N/A</v>
      </c>
    </row>
    <row r="53" spans="1:12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8"/>
        <v>250</v>
      </c>
      <c r="AD53">
        <f t="shared" si="9"/>
        <v>25</v>
      </c>
      <c r="AE53">
        <f t="shared" si="10"/>
        <v>4</v>
      </c>
      <c r="AF53" s="5">
        <f t="shared" si="11"/>
        <v>1.2439024390243902</v>
      </c>
      <c r="AG53">
        <f t="shared" si="12"/>
        <v>221</v>
      </c>
      <c r="AH53">
        <f t="shared" si="13"/>
        <v>138</v>
      </c>
      <c r="AI53">
        <f t="shared" si="14"/>
        <v>21</v>
      </c>
      <c r="AJ53">
        <f t="shared" si="15"/>
        <v>2</v>
      </c>
      <c r="AK53">
        <f t="shared" si="16"/>
        <v>115</v>
      </c>
      <c r="AL53" s="2">
        <f t="shared" si="17"/>
        <v>0.13793103448275862</v>
      </c>
      <c r="AM53" s="2">
        <f t="shared" si="18"/>
        <v>0.86206896551724133</v>
      </c>
      <c r="AN53" s="2">
        <f t="shared" si="19"/>
        <v>4.0000000000000001E-3</v>
      </c>
      <c r="AO53" s="2">
        <f t="shared" si="20"/>
        <v>0.44800000000000001</v>
      </c>
      <c r="AP53" s="2">
        <f t="shared" si="21"/>
        <v>4.0000000000000001E-3</v>
      </c>
      <c r="AQ53" s="2">
        <f t="shared" si="22"/>
        <v>7.5999999999999998E-2</v>
      </c>
      <c r="AR53" s="2">
        <f t="shared" si="23"/>
        <v>0.184</v>
      </c>
      <c r="AS53" s="2">
        <f t="shared" si="24"/>
        <v>0.02</v>
      </c>
      <c r="AT53" s="2">
        <f t="shared" si="25"/>
        <v>6.8000000000000005E-2</v>
      </c>
      <c r="AU53" s="2">
        <f t="shared" si="26"/>
        <v>0.19600000000000001</v>
      </c>
      <c r="AV53" s="3">
        <f t="shared" ca="1" si="27"/>
        <v>25.285714285714285</v>
      </c>
      <c r="AW53" s="2">
        <f t="shared" si="28"/>
        <v>0.25628140703517588</v>
      </c>
      <c r="AX53" s="2">
        <f t="shared" si="29"/>
        <v>0.24390243902439024</v>
      </c>
      <c r="AY53">
        <f t="shared" si="30"/>
        <v>4</v>
      </c>
      <c r="AZ53">
        <f t="shared" si="31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2"/>
        <v>4</v>
      </c>
      <c r="BS53">
        <f>IFERROR(IF(OR(ISNA($A53),$AC53&lt;100),NA(),IF(FLOOR(2^($BR53+(LOG(100)/LOG(2))),2)-100&gt; _xlfn.AGGREGATE(4,6,$BZ$3:$DF$2000)+2000,NA(),FLOOR(2^($BR53+(LOG(100)/LOG(2))),2))), NA())</f>
        <v>1598</v>
      </c>
      <c r="BT53">
        <f>IFERROR(IF(OR(ISNA($A53),$AC53&lt;100),NA(),IF(FLOOR((2^(($BR53+4*LOG(10)/LOG(2))/2)),2)&gt; _xlfn.AGGREGATE(4,6,$BZ$3:$DF$2000)+2000,NA(),FLOOR((2^(($BR53+4*LOG(10)/LOG(2))/2)),2))), NA())</f>
        <v>400</v>
      </c>
      <c r="BU53">
        <f>IFERROR(IF(OR(ISNA($A53),$AC53&lt;100),NA(),IF(FLOOR((2^(($BR53+6*LOG(10)/LOG(2))/3)),2)&gt; _xlfn.AGGREGATE(4,6,$BZ$3:$DF$2000)+2000,NA(),FLOOR((2^(($BR53+6*LOG(10)/LOG(2))/3)),2))), NA())</f>
        <v>250</v>
      </c>
      <c r="BV53">
        <f>IFERROR(IF(OR(ISNA($A53),$AC53&lt;100),NA(),IF(FLOOR((2^(($BR53+8*LOG(10)/LOG(2))/4)),2)&gt; _xlfn.AGGREGATE(4,6,$BZ$3:$DF$2000)+2000,NA(),FLOOR((2^(($BR53+8*LOG(10)/LOG(2))/4)),2))), NA())</f>
        <v>200</v>
      </c>
      <c r="BW53">
        <f>IFERROR(IF(OR(ISNA($A53),$AC53&lt;100),NA(),IF(FLOOR((2^(($BR53+10*LOG(10)/LOG(2))/5)),2)&gt; _xlfn.AGGREGATE(4,6,$BZ$3:$DF$2000)+2000,NA(),FLOOR((2^(($BR53+10*LOG(10)/LOG(2))/5)),2))),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_xlfn.AGGREGATE(4,6,$BZ$3:$DF$2000)+2000,NA(),FLOOR((2^(($BR53+2*_xlfn.XLOOKUP(_xlfn.AGGREGATE(4,6,$BR$3:$BR2004),$BR$3:$BR$2000,$CA$3:$CA$2000,1,1)*LOG(10)/LOG(2))/_xlfn.XLOOKUP(_xlfn.AGGREGATE(4,6,$BR$3:$BR2004),$BR$3:$BR$2000,$CA$3:$CA$2000,1,1))),2))), NA())</f>
        <v>186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971</v>
      </c>
      <c r="BZ53">
        <f t="shared" si="33"/>
        <v>250</v>
      </c>
      <c r="CA53">
        <f t="shared" si="43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>
        <f t="shared" si="34"/>
        <v>3.0380393134687966</v>
      </c>
      <c r="CD53" cm="1">
        <f t="array" ref="CD53">IFERROR(IF(OR(ISNA($A53),$AC53&lt;100,INDEX(International!C$3:C$2000,_xlfn.XMATCH(100,International!C$3:C$2000,1,1)+$BR53)=""),NA(),INDEX(International!C$3:C$2000,_xlfn.XMATCH(100,International!C$3:C$2000,1,1)+$BR53)), NA())</f>
        <v>655</v>
      </c>
      <c r="CE53">
        <f t="shared" si="44"/>
        <v>1.4752010008168497</v>
      </c>
      <c r="CF53">
        <f>IF(OR(ISNA($A53),$AC53&lt;100),NA(),IF($BR53=0,0,FLOOR((CD53-_xlfn.XLOOKUP(_xlfn.AGGREGATE(5,6,$BR$3:$BR2004),$BR$3:$BR$2000,CD$3:CD$2000,1,1))/_xlfn.XLOOKUP($BR53,$BR$3:$BR$2000,$BR$3:$BR$2000,1,1), 1)))</f>
        <v>125</v>
      </c>
      <c r="CG53">
        <f t="shared" si="35"/>
        <v>1.879756289612605</v>
      </c>
      <c r="CH53" cm="1">
        <f t="array" ref="CH53">IFERROR(IF(OR(ISNA($A53),$AC53&lt;100,INDEX(International!F$3:F$2000,_xlfn.XMATCH(100,International!F$3:F$2000,1,1)+$BR53)=""),NA(),INDEX(International!F$3:F$2000,_xlfn.XMATCH(100,International!F$3:F$2000,1,1)+$BR53)), NA())</f>
        <v>285</v>
      </c>
      <c r="CI53">
        <f t="shared" si="45"/>
        <v>2.6473201931607968</v>
      </c>
      <c r="CJ53">
        <f>IF(OR(ISNA($A53),$AC53&lt;100),NA(),IF($BR53=0,0,FLOOR((CH53-_xlfn.XLOOKUP(_xlfn.AGGREGATE(5,6,$BR$3:$BR2004),$BR$3:$BR$2000,CH$3:CH$2000,1,1))/_xlfn.XLOOKUP($BR53,$BR$3:$BR$2000,$BR$3:$BR$2000,1,1), 1)))</f>
        <v>46</v>
      </c>
      <c r="CK53">
        <f t="shared" si="36"/>
        <v>2.0729995726343446</v>
      </c>
      <c r="CL53" cm="1">
        <f t="array" ref="CL53">IFERROR(IF(OR(ISNA($A53),$AC53&lt;100,INDEX(International!I$3:I$2000,_xlfn.XMATCH(100,International!I$3:I$2000,1,1)+$BR53)=""),NA(),INDEX(International!I$3:I$2000,_xlfn.XMATCH(100,International!I$3:I$2000,1,1)+$BR53)), NA())</f>
        <v>827</v>
      </c>
      <c r="CM53">
        <f t="shared" si="46"/>
        <v>1.3123844708498325</v>
      </c>
      <c r="CN53">
        <f>IF(OR(ISNA($A53),$AC53&lt;100),NA(),IF($BR53=0,0,FLOOR((CL53-_xlfn.XLOOKUP(_xlfn.AGGREGATE(5,6,$BR$3:$BR2004),$BR$3:$BR$2000,CL$3:CL$2000,1,1))/_xlfn.XLOOKUP($BR53,$BR$3:$BR$2000,$BR$3:$BR$2000,1,1), 1)))</f>
        <v>141</v>
      </c>
      <c r="CO53">
        <f t="shared" si="37"/>
        <v>21.698993541058247</v>
      </c>
      <c r="CP53" cm="1">
        <f t="array" ref="CP53">IFERROR(IF(OR(ISNA($A53),$AC53&lt;100,INDEX(International!L$3:L$2000,_xlfn.XMATCH(100,International!L$3:L$2000,1,1)+$BR53)=""),NA(),INDEX(International!L$3:L$2000,_xlfn.XMATCH(100,International!L$3:L$2000,1,1)+$BR53)), NA())</f>
        <v>402</v>
      </c>
      <c r="CQ53">
        <f t="shared" si="47"/>
        <v>1.9928302934127047</v>
      </c>
      <c r="CR53">
        <f>IF(OR(ISNA($A53),$AC53&lt;100),NA(),IF($BR53=0,0,FLOOR((CP53-_xlfn.XLOOKUP(_xlfn.AGGREGATE(5,6,$BR$3:$BR2004),$BR$3:$BR$2000,CP$3:CP$2000,1,1))/_xlfn.XLOOKUP($BR53,$BR$3:$BR$2000,$BR$3:$BR$2000,1,1), 1)))</f>
        <v>71</v>
      </c>
      <c r="CS53">
        <f t="shared" si="38"/>
        <v>1.6190957718957015</v>
      </c>
      <c r="CT53" cm="1">
        <f t="array" ref="CT53">IFERROR(IF(OR(ISNA($A53),$AC53&lt;100,INDEX(International!O$3:O$2000,_xlfn.XMATCH(100,International!O$3:O$2000,1,1)+$BR53)=""),NA(),INDEX(International!O$3:O$2000,_xlfn.XMATCH(100,International!O$3:O$2000,1,1)+$BR53)), NA())</f>
        <v>267</v>
      </c>
      <c r="CU53">
        <f>IF(OR(ISNA($A53),$AC53&lt;100),NA(),IF(CT53=100,0,($BR53*LOG(2)/LOG(CT53/100))))</f>
        <v>2.8231845011629404</v>
      </c>
      <c r="CV53">
        <f>IF(OR(ISNA($A53),$AC53&lt;100),NA(),IF($BR53=0,0,FLOOR((CT53-_xlfn.XLOOKUP(_xlfn.AGGREGATE(5,6,$BR$3:$BR2004),$BR$3:$BR$2000,CT$3:CT$2000,1,1))/_xlfn.XLOOKUP($BR53,$BR$3:$BR$2000,$BR$3:$BR$2000,1,1), 1)))</f>
        <v>39</v>
      </c>
      <c r="CW53">
        <f t="shared" si="39"/>
        <v>6.2566819914149363</v>
      </c>
      <c r="CX53" cm="1">
        <f t="array" ref="CX53">IFERROR(IF(OR(ISNA($A53),$AC53&lt;100,INDEX(International!R$3:R$2000,_xlfn.XMATCH(100,International!R$3:R$2000,1,1)+$BR53)=""),NA(),INDEX(International!R$3:R$2000,_xlfn.XMATCH(100,International!R$3:R$2000,1,1)+$BR53)), NA())</f>
        <v>110</v>
      </c>
      <c r="CY53">
        <f t="shared" si="48"/>
        <v>29.090163589366849</v>
      </c>
      <c r="CZ53">
        <f>IF(OR(ISNA($A53),$AC53&lt;100),NA(),IF($BR53=0,0,FLOOR((CX53-_xlfn.XLOOKUP(_xlfn.AGGREGATE(5,6,$BR$3:$BR2004),$BR$3:$BR$2000,CX$3:CX$2000,1,1))/_xlfn.XLOOKUP($BR53,$BR$3:$BR$2000,$BR$3:$BR$2000,1,1), 1)))</f>
        <v>2</v>
      </c>
      <c r="DA53">
        <f t="shared" si="40"/>
        <v>0</v>
      </c>
      <c r="DB53" cm="1">
        <f t="array" ref="DB53">IFERROR(IF(OR(ISNA($A53),$AC53&lt;100,INDEX(International!U$3:U$2000,_xlfn.XMATCH(100,International!U$3:U$2000,1,1)+$BR53)=""),NA(),INDEX(International!U$3:U$2000,_xlfn.XMATCH(100,International!U$3:U$2000,1,1)+$BR53)), NA())</f>
        <v>833</v>
      </c>
      <c r="DC53">
        <f t="shared" si="49"/>
        <v>1.3079091080883234</v>
      </c>
      <c r="DD53">
        <f>IF(OR(ISNA($A53),$AC53&lt;100),NA(),IF($BR53=0,0,FLOOR((DB53-_xlfn.XLOOKUP(_xlfn.AGGREGATE(5,6,$BR$3:$BR2004),$BR$3:$BR$2000,DB$3:DB$2000,1,1))/_xlfn.XLOOKUP($BR53,$BR$3:$BR$2000,$BR$3:$BR$2000,1,1), 1)))</f>
        <v>182</v>
      </c>
      <c r="DE53">
        <f t="shared" si="41"/>
        <v>2.1342302399795625</v>
      </c>
      <c r="DF53" cm="1">
        <f t="array" ref="DF53">IFERROR(IF(OR(ISNA($A53),$AC53&lt;100,INDEX(International!X$3:X$2000,_xlfn.XMATCH(100,International!X$3:X$2000,1,1)+$BR53)=""),NA(),INDEX(International!X$3:X$2000,_xlfn.XMATCH(100,International!X$3:X$2000,1,1)+$BR53)), NA())</f>
        <v>321</v>
      </c>
      <c r="DG53">
        <f t="shared" si="50"/>
        <v>2.3773109951914906</v>
      </c>
      <c r="DH53">
        <f>IF(OR(ISNA($A53),$AC53&lt;100),NA(),IF($BR53=0,0,FLOOR((DF53-_xlfn.XLOOKUP(_xlfn.AGGREGATE(5,6,$BR$3:$BR2004),$BR$3:$BR$2000,DF$3:DF$2000,1,1))/_xlfn.XLOOKUP($BR53,$BR$3:$BR$2000,$BR$3:$BR$2000,1,1), 1)))</f>
        <v>51</v>
      </c>
      <c r="DI53">
        <f t="shared" si="42"/>
        <v>4.2794965525514641</v>
      </c>
      <c r="DJ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52+1,DJ52+1,NA())))</f>
        <v>#N/A</v>
      </c>
      <c r="DK53" t="e" cm="1">
        <f t="array" ref="DK53">IFERROR(IF(ISNA($A53),NA(),INDEX(B$3:B$2000,_xlfn.XMATCH(Configuration!$B$12,B$3:B$2000,1,1)+$DJ53)-0), NA())</f>
        <v>#N/A</v>
      </c>
      <c r="DL53" t="e" cm="1">
        <f t="array" ref="DL53">IFERROR(IF(ISNA($A53),NA(),INDEX(E$3:E$2000,_xlfn.XMATCH(Configuration!$B$12,E$3:E$2000,1,1)+$DJ53)-0), NA())</f>
        <v>#N/A</v>
      </c>
      <c r="DM53" t="e" cm="1">
        <f t="array" ref="DM53">IFERROR(IF(ISNA($A53),NA(),INDEX(H$3:H$2000,_xlfn.XMATCH(Configuration!$B$12,H$3:H$2000,1,1)+$DJ53)-0), NA())</f>
        <v>#N/A</v>
      </c>
      <c r="DN53" t="e" cm="1">
        <f t="array" ref="DN53">IFERROR(IF(ISNA($A53),NA(),INDEX(K$3:K$2000,_xlfn.XMATCH(Configuration!$B$12,K$3:K$2000,1,1)+$DJ53)-0), NA())</f>
        <v>#N/A</v>
      </c>
      <c r="DO53" t="e" cm="1">
        <f t="array" ref="DO53">IFERROR(IF(ISNA($A53),NA(),INDEX(N$3:N$2000,_xlfn.XMATCH(Configuration!$B$12,N$3:N$2000,1,1)+$DJ53)-0), NA())</f>
        <v>#N/A</v>
      </c>
      <c r="DP53" t="e" cm="1">
        <f t="array" ref="DP53">IFERROR(IF(ISNA($A53),NA(),INDEX(Q$3:Q$2000,_xlfn.XMATCH(Configuration!$B$12,Q$3:Q$2000,1,1)+$DJ53)-0), NA())</f>
        <v>#N/A</v>
      </c>
      <c r="DQ53" t="e" cm="1">
        <f t="array" ref="DQ53">IFERROR(IF(ISNA($A53),NA(),INDEX(T$3:T$2000,_xlfn.XMATCH(Configuration!$B$12,T$3:T$2000,1,1)+$DJ53)-0), NA())</f>
        <v>#N/A</v>
      </c>
      <c r="DR53" t="e" cm="1">
        <f t="array" ref="DR53">IFERROR(IF(ISNA($A53),NA(),INDEX(W$3:W$2000,_xlfn.XMATCH(Configuration!$B$12,W$3:W$2000,1,1)+$DJ53)-0), NA())</f>
        <v>#N/A</v>
      </c>
    </row>
    <row r="54" spans="1:12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8"/>
        <v>299</v>
      </c>
      <c r="AD54">
        <f t="shared" si="9"/>
        <v>29</v>
      </c>
      <c r="AE54">
        <f t="shared" si="10"/>
        <v>6</v>
      </c>
      <c r="AF54" s="5">
        <f t="shared" si="11"/>
        <v>0.96078431372549022</v>
      </c>
      <c r="AG54">
        <f t="shared" si="12"/>
        <v>264</v>
      </c>
      <c r="AH54">
        <f t="shared" si="13"/>
        <v>165</v>
      </c>
      <c r="AI54">
        <f t="shared" si="14"/>
        <v>25</v>
      </c>
      <c r="AJ54">
        <f t="shared" si="15"/>
        <v>2</v>
      </c>
      <c r="AK54">
        <f t="shared" si="16"/>
        <v>138</v>
      </c>
      <c r="AL54" s="2">
        <f t="shared" si="17"/>
        <v>0.17142857142857143</v>
      </c>
      <c r="AM54" s="2">
        <f t="shared" si="18"/>
        <v>0.82857142857142863</v>
      </c>
      <c r="AN54" s="2">
        <f t="shared" si="19"/>
        <v>3.3444816053511705E-3</v>
      </c>
      <c r="AO54" s="2">
        <f t="shared" si="20"/>
        <v>0.44816053511705684</v>
      </c>
      <c r="AP54" s="2">
        <f t="shared" si="21"/>
        <v>3.3444816053511705E-3</v>
      </c>
      <c r="AQ54" s="2">
        <f t="shared" si="22"/>
        <v>6.6889632107023408E-2</v>
      </c>
      <c r="AR54" s="2">
        <f t="shared" si="23"/>
        <v>0.20401337792642141</v>
      </c>
      <c r="AS54" s="2">
        <f t="shared" si="24"/>
        <v>2.3411371237458192E-2</v>
      </c>
      <c r="AT54" s="2">
        <f t="shared" si="25"/>
        <v>6.0200668896321072E-2</v>
      </c>
      <c r="AU54" s="2">
        <f t="shared" si="26"/>
        <v>0.19063545150501673</v>
      </c>
      <c r="AV54" s="3">
        <f t="shared" ca="1" si="27"/>
        <v>31.142857142857142</v>
      </c>
      <c r="AW54" s="2">
        <f t="shared" si="28"/>
        <v>0.19600000000000001</v>
      </c>
      <c r="AX54" s="2">
        <f t="shared" si="29"/>
        <v>-3.9215686274509803E-2</v>
      </c>
      <c r="AY54">
        <f t="shared" si="30"/>
        <v>4</v>
      </c>
      <c r="AZ54">
        <f t="shared" si="31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2"/>
        <v>5</v>
      </c>
      <c r="BS54">
        <f>IFERROR(IF(OR(ISNA($A54),$AC54&lt;100),NA(),IF(FLOOR(2^($BR54+(LOG(100)/LOG(2))),2)-100&gt; _xlfn.AGGREGATE(4,6,$BZ$3:$DF$2000)+2000,NA(),FLOOR(2^($BR54+(LOG(100)/LOG(2))),2))), NA())</f>
        <v>3200</v>
      </c>
      <c r="BT54">
        <f>IFERROR(IF(OR(ISNA($A54),$AC54&lt;100),NA(),IF(FLOOR((2^(($BR54+4*LOG(10)/LOG(2))/2)),2)&gt; _xlfn.AGGREGATE(4,6,$BZ$3:$DF$2000)+2000,NA(),FLOOR((2^(($BR54+4*LOG(10)/LOG(2))/2)),2))), NA())</f>
        <v>564</v>
      </c>
      <c r="BU54">
        <f>IFERROR(IF(OR(ISNA($A54),$AC54&lt;100),NA(),IF(FLOOR((2^(($BR54+6*LOG(10)/LOG(2))/3)),2)&gt; _xlfn.AGGREGATE(4,6,$BZ$3:$DF$2000)+2000,NA(),FLOOR((2^(($BR54+6*LOG(10)/LOG(2))/3)),2))), NA())</f>
        <v>316</v>
      </c>
      <c r="BV54">
        <f>IFERROR(IF(OR(ISNA($A54),$AC54&lt;100),NA(),IF(FLOOR((2^(($BR54+8*LOG(10)/LOG(2))/4)),2)&gt; _xlfn.AGGREGATE(4,6,$BZ$3:$DF$2000)+2000,NA(),FLOOR((2^(($BR54+8*LOG(10)/LOG(2))/4)),2))), NA())</f>
        <v>236</v>
      </c>
      <c r="BW54">
        <f>IFERROR(IF(OR(ISNA($A54),$AC54&lt;100),NA(),IF(FLOOR((2^(($BR54+10*LOG(10)/LOG(2))/5)),2)&gt; _xlfn.AGGREGATE(4,6,$BZ$3:$DF$2000)+2000,NA(),FLOOR((2^(($BR54+10*LOG(10)/LOG(2))/5)),2))),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_xlfn.AGGREGATE(4,6,$BZ$3:$DF$2000)+2000,NA(),FLOOR((2^(($BR54+2*_xlfn.XLOOKUP(_xlfn.AGGREGATE(4,6,$BR$3:$BR2005),$BR$3:$BR$2000,$CA$3:$CA$2000,1,1)*LOG(10)/LOG(2))/_xlfn.XLOOKUP(_xlfn.AGGREGATE(4,6,$BR$3:$BR2005),$BR$3:$BR$2000,$CA$3:$CA$2000,1,1))),2))), NA())</f>
        <v>216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1186</v>
      </c>
      <c r="BZ54">
        <f t="shared" si="33"/>
        <v>299</v>
      </c>
      <c r="CA54">
        <f t="shared" si="43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>
        <f t="shared" si="34"/>
        <v>3.8727058692556144</v>
      </c>
      <c r="CD54" cm="1">
        <f t="array" ref="CD54">IFERROR(IF(OR(ISNA($A54),$AC54&lt;100,INDEX(International!C$3:C$2000,_xlfn.XMATCH(100,International!C$3:C$2000,1,1)+$BR54)=""),NA(),INDEX(International!C$3:C$2000,_xlfn.XMATCH(100,International!C$3:C$2000,1,1)+$BR54)), NA())</f>
        <v>888</v>
      </c>
      <c r="CE54">
        <f t="shared" si="44"/>
        <v>1.5870196134278394</v>
      </c>
      <c r="CF54">
        <f>IF(OR(ISNA($A54),$AC54&lt;100),NA(),IF($BR54=0,0,FLOOR((CD54-_xlfn.XLOOKUP(_xlfn.AGGREGATE(5,6,$BR$3:$BR2005),$BR$3:$BR$2000,CD$3:CD$2000,1,1))/_xlfn.XLOOKUP($BR54,$BR$3:$BR$2000,$BR$3:$BR$2000,1,1), 1)))</f>
        <v>146</v>
      </c>
      <c r="CG54">
        <f t="shared" si="35"/>
        <v>2.2775682962906587</v>
      </c>
      <c r="CH54" cm="1">
        <f t="array" ref="CH54">IFERROR(IF(OR(ISNA($A54),$AC54&lt;100,INDEX(International!F$3:F$2000,_xlfn.XMATCH(100,International!F$3:F$2000,1,1)+$BR54)=""),NA(),INDEX(International!F$3:F$2000,_xlfn.XMATCH(100,International!F$3:F$2000,1,1)+$BR54)), NA())</f>
        <v>377</v>
      </c>
      <c r="CI54">
        <f t="shared" si="45"/>
        <v>2.6115599336790005</v>
      </c>
      <c r="CJ54">
        <f>IF(OR(ISNA($A54),$AC54&lt;100),NA(),IF($BR54=0,0,FLOOR((CH54-_xlfn.XLOOKUP(_xlfn.AGGREGATE(5,6,$BR$3:$BR2005),$BR$3:$BR$2000,CH$3:CH$2000,1,1))/_xlfn.XLOOKUP($BR54,$BR$3:$BR$2000,$BR$3:$BR$2000,1,1), 1)))</f>
        <v>55</v>
      </c>
      <c r="CK54">
        <f t="shared" si="36"/>
        <v>2.4776847065719929</v>
      </c>
      <c r="CL54" cm="1">
        <f t="array" ref="CL54">IFERROR(IF(OR(ISNA($A54),$AC54&lt;100,INDEX(International!I$3:I$2000,_xlfn.XMATCH(100,International!I$3:I$2000,1,1)+$BR54)=""),NA(),INDEX(International!I$3:I$2000,_xlfn.XMATCH(100,International!I$3:I$2000,1,1)+$BR54)), NA())</f>
        <v>864</v>
      </c>
      <c r="CM54">
        <f t="shared" si="46"/>
        <v>1.6071840807545099</v>
      </c>
      <c r="CN54">
        <f>IF(OR(ISNA($A54),$AC54&lt;100),NA(),IF($BR54=0,0,FLOOR((CL54-_xlfn.XLOOKUP(_xlfn.AGGREGATE(5,6,$BR$3:$BR2005),$BR$3:$BR$2000,CL$3:CL$2000,1,1))/_xlfn.XLOOKUP($BR54,$BR$3:$BR$2000,$BR$3:$BR$2000,1,1), 1)))</f>
        <v>120</v>
      </c>
      <c r="CO54">
        <f t="shared" si="37"/>
        <v>15.836821698808931</v>
      </c>
      <c r="CP54" cm="1">
        <f t="array" ref="CP54">IFERROR(IF(OR(ISNA($A54),$AC54&lt;100,INDEX(International!L$3:L$2000,_xlfn.XMATCH(100,International!L$3:L$2000,1,1)+$BR54)=""),NA(),INDEX(International!L$3:L$2000,_xlfn.XMATCH(100,International!L$3:L$2000,1,1)+$BR54)), NA())</f>
        <v>518</v>
      </c>
      <c r="CQ54">
        <f t="shared" si="47"/>
        <v>2.107080039415858</v>
      </c>
      <c r="CR54">
        <f>IF(OR(ISNA($A54),$AC54&lt;100),NA(),IF($BR54=0,0,FLOOR((CP54-_xlfn.XLOOKUP(_xlfn.AGGREGATE(5,6,$BR$3:$BR2005),$BR$3:$BR$2000,CP$3:CP$2000,1,1))/_xlfn.XLOOKUP($BR54,$BR$3:$BR$2000,$BR$3:$BR$2000,1,1), 1)))</f>
        <v>80</v>
      </c>
      <c r="CS54">
        <f t="shared" si="38"/>
        <v>2.7340586869747732</v>
      </c>
      <c r="CT54" cm="1">
        <f t="array" ref="CT54">IFERROR(IF(OR(ISNA($A54),$AC54&lt;100,INDEX(International!O$3:O$2000,_xlfn.XMATCH(100,International!O$3:O$2000,1,1)+$BR54)=""),NA(),INDEX(International!O$3:O$2000,_xlfn.XMATCH(100,International!O$3:O$2000,1,1)+$BR54)), NA())</f>
        <v>314</v>
      </c>
      <c r="CU54">
        <f>IF(OR(ISNA($A54),$AC54&lt;100),NA(),IF(CT54=100,0,($BR54*LOG(2)/LOG(CT54/100))))</f>
        <v>3.0288995316659904</v>
      </c>
      <c r="CV54">
        <f>IF(OR(ISNA($A54),$AC54&lt;100),NA(),IF($BR54=0,0,FLOOR((CT54-_xlfn.XLOOKUP(_xlfn.AGGREGATE(5,6,$BR$3:$BR2005),$BR$3:$BR$2000,CT$3:CT$2000,1,1))/_xlfn.XLOOKUP($BR54,$BR$3:$BR$2000,$BR$3:$BR$2000,1,1), 1)))</f>
        <v>41</v>
      </c>
      <c r="CW54">
        <f t="shared" si="39"/>
        <v>4.2748777660799142</v>
      </c>
      <c r="CX54" cm="1">
        <f t="array" ref="CX54">IFERROR(IF(OR(ISNA($A54),$AC54&lt;100,INDEX(International!R$3:R$2000,_xlfn.XMATCH(100,International!R$3:R$2000,1,1)+$BR54)=""),NA(),INDEX(International!R$3:R$2000,_xlfn.XMATCH(100,International!R$3:R$2000,1,1)+$BR54)), NA())</f>
        <v>117</v>
      </c>
      <c r="CY54">
        <f t="shared" si="48"/>
        <v>22.07422389003737</v>
      </c>
      <c r="CZ54">
        <f>IF(OR(ISNA($A54),$AC54&lt;100),NA(),IF($BR54=0,0,FLOOR((CX54-_xlfn.XLOOKUP(_xlfn.AGGREGATE(5,6,$BR$3:$BR2005),$BR$3:$BR$2000,CX$3:CX$2000,1,1))/_xlfn.XLOOKUP($BR54,$BR$3:$BR$2000,$BR$3:$BR$2000,1,1), 1)))</f>
        <v>3</v>
      </c>
      <c r="DA54">
        <f t="shared" si="40"/>
        <v>11.235323093399721</v>
      </c>
      <c r="DB54" cm="1">
        <f t="array" ref="DB54">IFERROR(IF(OR(ISNA($A54),$AC54&lt;100,INDEX(International!U$3:U$2000,_xlfn.XMATCH(100,International!U$3:U$2000,1,1)+$BR54)=""),NA(),INDEX(International!U$3:U$2000,_xlfn.XMATCH(100,International!U$3:U$2000,1,1)+$BR54)), NA())</f>
        <v>977</v>
      </c>
      <c r="DC54">
        <f t="shared" si="49"/>
        <v>1.5205154503177127</v>
      </c>
      <c r="DD54">
        <f>IF(OR(ISNA($A54),$AC54&lt;100),NA(),IF($BR54=0,0,FLOOR((DB54-_xlfn.XLOOKUP(_xlfn.AGGREGATE(5,6,$BR$3:$BR2005),$BR$3:$BR$2000,DB$3:DB$2000,1,1))/_xlfn.XLOOKUP($BR54,$BR$3:$BR$2000,$BR$3:$BR$2000,1,1), 1)))</f>
        <v>174</v>
      </c>
      <c r="DE54">
        <f t="shared" si="41"/>
        <v>4.3470310224889319</v>
      </c>
      <c r="DF54" cm="1">
        <f t="array" ref="DF54">IFERROR(IF(OR(ISNA($A54),$AC54&lt;100,INDEX(International!X$3:X$2000,_xlfn.XMATCH(100,International!X$3:X$2000,1,1)+$BR54)=""),NA(),INDEX(International!X$3:X$2000,_xlfn.XMATCH(100,International!X$3:X$2000,1,1)+$BR54)), NA())</f>
        <v>382</v>
      </c>
      <c r="DG54">
        <f t="shared" si="50"/>
        <v>2.5858868195904945</v>
      </c>
      <c r="DH54">
        <f>IF(OR(ISNA($A54),$AC54&lt;100),NA(),IF($BR54=0,0,FLOOR((DF54-_xlfn.XLOOKUP(_xlfn.AGGREGATE(5,6,$BR$3:$BR2005),$BR$3:$BR$2000,DF$3:DF$2000,1,1))/_xlfn.XLOOKUP($BR54,$BR$3:$BR$2000,$BR$3:$BR$2000,1,1), 1)))</f>
        <v>53</v>
      </c>
      <c r="DI54">
        <f t="shared" si="42"/>
        <v>3.9840742065726769</v>
      </c>
      <c r="DJ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53+1,DJ53+1,NA())))</f>
        <v>#N/A</v>
      </c>
      <c r="DK54" t="e" cm="1">
        <f t="array" ref="DK54">IFERROR(IF(ISNA($A54),NA(),INDEX(B$3:B$2000,_xlfn.XMATCH(Configuration!$B$12,B$3:B$2000,1,1)+$DJ54)-0), NA())</f>
        <v>#N/A</v>
      </c>
      <c r="DL54" t="e" cm="1">
        <f t="array" ref="DL54">IFERROR(IF(ISNA($A54),NA(),INDEX(E$3:E$2000,_xlfn.XMATCH(Configuration!$B$12,E$3:E$2000,1,1)+$DJ54)-0), NA())</f>
        <v>#N/A</v>
      </c>
      <c r="DM54" t="e" cm="1">
        <f t="array" ref="DM54">IFERROR(IF(ISNA($A54),NA(),INDEX(H$3:H$2000,_xlfn.XMATCH(Configuration!$B$12,H$3:H$2000,1,1)+$DJ54)-0), NA())</f>
        <v>#N/A</v>
      </c>
      <c r="DN54" t="e" cm="1">
        <f t="array" ref="DN54">IFERROR(IF(ISNA($A54),NA(),INDEX(K$3:K$2000,_xlfn.XMATCH(Configuration!$B$12,K$3:K$2000,1,1)+$DJ54)-0), NA())</f>
        <v>#N/A</v>
      </c>
      <c r="DO54" t="e" cm="1">
        <f t="array" ref="DO54">IFERROR(IF(ISNA($A54),NA(),INDEX(N$3:N$2000,_xlfn.XMATCH(Configuration!$B$12,N$3:N$2000,1,1)+$DJ54)-0), NA())</f>
        <v>#N/A</v>
      </c>
      <c r="DP54" t="e" cm="1">
        <f t="array" ref="DP54">IFERROR(IF(ISNA($A54),NA(),INDEX(Q$3:Q$2000,_xlfn.XMATCH(Configuration!$B$12,Q$3:Q$2000,1,1)+$DJ54)-0), NA())</f>
        <v>#N/A</v>
      </c>
      <c r="DQ54" t="e" cm="1">
        <f t="array" ref="DQ54">IFERROR(IF(ISNA($A54),NA(),INDEX(T$3:T$2000,_xlfn.XMATCH(Configuration!$B$12,T$3:T$2000,1,1)+$DJ54)-0), NA())</f>
        <v>#N/A</v>
      </c>
      <c r="DR54" t="e" cm="1">
        <f t="array" ref="DR54">IFERROR(IF(ISNA($A54),NA(),INDEX(W$3:W$2000,_xlfn.XMATCH(Configuration!$B$12,W$3:W$2000,1,1)+$DJ54)-0), NA())</f>
        <v>#N/A</v>
      </c>
    </row>
    <row r="55" spans="1:12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8"/>
        <v>377</v>
      </c>
      <c r="AD55">
        <f t="shared" si="9"/>
        <v>29</v>
      </c>
      <c r="AE55">
        <f t="shared" si="10"/>
        <v>6</v>
      </c>
      <c r="AF55" s="5">
        <f t="shared" si="11"/>
        <v>1.5918367346938775</v>
      </c>
      <c r="AG55">
        <f t="shared" si="12"/>
        <v>342</v>
      </c>
      <c r="AH55">
        <f t="shared" si="13"/>
        <v>206</v>
      </c>
      <c r="AI55">
        <f t="shared" si="14"/>
        <v>25</v>
      </c>
      <c r="AJ55">
        <f t="shared" si="15"/>
        <v>2</v>
      </c>
      <c r="AK55">
        <f t="shared" si="16"/>
        <v>179</v>
      </c>
      <c r="AL55" s="2">
        <f t="shared" si="17"/>
        <v>0.17142857142857143</v>
      </c>
      <c r="AM55" s="2">
        <f t="shared" si="18"/>
        <v>0.82857142857142863</v>
      </c>
      <c r="AN55" s="2">
        <f t="shared" si="19"/>
        <v>5.3050397877984082E-3</v>
      </c>
      <c r="AO55" s="2">
        <f t="shared" si="20"/>
        <v>0.45358090185676392</v>
      </c>
      <c r="AP55" s="2">
        <f t="shared" si="21"/>
        <v>2.6525198938992041E-3</v>
      </c>
      <c r="AQ55" s="2">
        <f t="shared" si="22"/>
        <v>7.6923076923076927E-2</v>
      </c>
      <c r="AR55" s="2">
        <f t="shared" si="23"/>
        <v>0.18037135278514588</v>
      </c>
      <c r="AS55" s="2">
        <f t="shared" si="24"/>
        <v>1.8567639257294429E-2</v>
      </c>
      <c r="AT55" s="2">
        <f t="shared" si="25"/>
        <v>7.4270557029177717E-2</v>
      </c>
      <c r="AU55" s="2">
        <f t="shared" si="26"/>
        <v>0.1883289124668435</v>
      </c>
      <c r="AV55" s="3">
        <f t="shared" ca="1" si="27"/>
        <v>40.571428571428569</v>
      </c>
      <c r="AW55" s="2">
        <f t="shared" si="28"/>
        <v>0.2608695652173913</v>
      </c>
      <c r="AX55" s="2">
        <f t="shared" si="29"/>
        <v>0.59183673469387754</v>
      </c>
      <c r="AY55">
        <f t="shared" si="30"/>
        <v>4</v>
      </c>
      <c r="AZ55">
        <f t="shared" si="31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2"/>
        <v>6</v>
      </c>
      <c r="BS55">
        <f>IFERROR(IF(OR(ISNA($A55),$AC55&lt;100),NA(),IF(FLOOR(2^($BR55+(LOG(100)/LOG(2))),2)-100&gt; _xlfn.AGGREGATE(4,6,$BZ$3:$DF$2000)+2000,NA(),FLOOR(2^($BR55+(LOG(100)/LOG(2))),2))), NA())</f>
        <v>6400</v>
      </c>
      <c r="BT55">
        <f>IFERROR(IF(OR(ISNA($A55),$AC55&lt;100),NA(),IF(FLOOR((2^(($BR55+4*LOG(10)/LOG(2))/2)),2)&gt; _xlfn.AGGREGATE(4,6,$BZ$3:$DF$2000)+2000,NA(),FLOOR((2^(($BR55+4*LOG(10)/LOG(2))/2)),2))), NA())</f>
        <v>800</v>
      </c>
      <c r="BU55">
        <f>IFERROR(IF(OR(ISNA($A55),$AC55&lt;100),NA(),IF(FLOOR((2^(($BR55+6*LOG(10)/LOG(2))/3)),2)&gt; _xlfn.AGGREGATE(4,6,$BZ$3:$DF$2000)+2000,NA(),FLOOR((2^(($BR55+6*LOG(10)/LOG(2))/3)),2))), NA())</f>
        <v>400</v>
      </c>
      <c r="BV55">
        <f>IFERROR(IF(OR(ISNA($A55),$AC55&lt;100),NA(),IF(FLOOR((2^(($BR55+8*LOG(10)/LOG(2))/4)),2)&gt; _xlfn.AGGREGATE(4,6,$BZ$3:$DF$2000)+2000,NA(),FLOOR((2^(($BR55+8*LOG(10)/LOG(2))/4)),2))), NA())</f>
        <v>282</v>
      </c>
      <c r="BW55">
        <f>IFERROR(IF(OR(ISNA($A55),$AC55&lt;100),NA(),IF(FLOOR((2^(($BR55+10*LOG(10)/LOG(2))/5)),2)&gt; _xlfn.AGGREGATE(4,6,$BZ$3:$DF$2000)+2000,NA(),FLOOR((2^(($BR55+10*LOG(10)/LOG(2))/5)),2))),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_xlfn.AGGREGATE(4,6,$BZ$3:$DF$2000)+2000,NA(),FLOOR((2^(($BR55+2*_xlfn.XLOOKUP(_xlfn.AGGREGATE(4,6,$BR$3:$BR2006),$BR$3:$BR$2000,$CA$3:$CA$2000,1,1)*LOG(10)/LOG(2))/_xlfn.XLOOKUP(_xlfn.AGGREGATE(4,6,$BR$3:$BR2006),$BR$3:$BR$2000,$CA$3:$CA$2000,1,1))),2))), NA())</f>
        <v>254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1401</v>
      </c>
      <c r="BZ55">
        <f t="shared" si="33"/>
        <v>377</v>
      </c>
      <c r="CA55">
        <f t="shared" si="43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>
        <f t="shared" si="34"/>
        <v>2.9902603714766651</v>
      </c>
      <c r="CD55" cm="1">
        <f t="array" ref="CD55">IFERROR(IF(OR(ISNA($A55),$AC55&lt;100,INDEX(International!C$3:C$2000,_xlfn.XMATCH(100,International!C$3:C$2000,1,1)+$BR55)=""),NA(),INDEX(International!C$3:C$2000,_xlfn.XMATCH(100,International!C$3:C$2000,1,1)+$BR55)), NA())</f>
        <v>1128</v>
      </c>
      <c r="CE55">
        <f t="shared" si="44"/>
        <v>1.7163968026022203</v>
      </c>
      <c r="CF55">
        <f>IF(OR(ISNA($A55),$AC55&lt;100),NA(),IF($BR55=0,0,FLOOR((CD55-_xlfn.XLOOKUP(_xlfn.AGGREGATE(5,6,$BR$3:$BR2006),$BR$3:$BR$2000,CD$3:CD$2000,1,1))/_xlfn.XLOOKUP($BR55,$BR$3:$BR$2000,$BR$3:$BR$2000,1,1), 1)))</f>
        <v>162</v>
      </c>
      <c r="CG55">
        <f t="shared" si="35"/>
        <v>2.8974128724014556</v>
      </c>
      <c r="CH55" cm="1">
        <f t="array" ref="CH55">IFERROR(IF(OR(ISNA($A55),$AC55&lt;100,INDEX(International!F$3:F$2000,_xlfn.XMATCH(100,International!F$3:F$2000,1,1)+$BR55)=""),NA(),INDEX(International!F$3:F$2000,_xlfn.XMATCH(100,International!F$3:F$2000,1,1)+$BR55)), NA())</f>
        <v>653</v>
      </c>
      <c r="CI55">
        <f t="shared" si="45"/>
        <v>2.2164078523773578</v>
      </c>
      <c r="CJ55">
        <f>IF(OR(ISNA($A55),$AC55&lt;100),NA(),IF($BR55=0,0,FLOOR((CH55-_xlfn.XLOOKUP(_xlfn.AGGREGATE(5,6,$BR$3:$BR2006),$BR$3:$BR$2000,CH$3:CH$2000,1,1))/_xlfn.XLOOKUP($BR55,$BR$3:$BR$2000,$BR$3:$BR$2000,1,1), 1)))</f>
        <v>92</v>
      </c>
      <c r="CK55">
        <f t="shared" si="36"/>
        <v>1.2618002482303217</v>
      </c>
      <c r="CL55" cm="1">
        <f t="array" ref="CL55">IFERROR(IF(OR(ISNA($A55),$AC55&lt;100,INDEX(International!I$3:I$2000,_xlfn.XMATCH(100,International!I$3:I$2000,1,1)+$BR55)=""),NA(),INDEX(International!I$3:I$2000,_xlfn.XMATCH(100,International!I$3:I$2000,1,1)+$BR55)), NA())</f>
        <v>914</v>
      </c>
      <c r="CM55">
        <f t="shared" si="46"/>
        <v>1.8795849153704058</v>
      </c>
      <c r="CN55">
        <f>IF(OR(ISNA($A55),$AC55&lt;100),NA(),IF($BR55=0,0,FLOOR((CL55-_xlfn.XLOOKUP(_xlfn.AGGREGATE(5,6,$BR$3:$BR2006),$BR$3:$BR$2000,CL$3:CL$2000,1,1))/_xlfn.XLOOKUP($BR55,$BR$3:$BR$2000,$BR$3:$BR$2000,1,1), 1)))</f>
        <v>108</v>
      </c>
      <c r="CO55">
        <f t="shared" si="37"/>
        <v>12.32090746364729</v>
      </c>
      <c r="CP55" cm="1">
        <f t="array" ref="CP55">IFERROR(IF(OR(ISNA($A55),$AC55&lt;100,INDEX(International!L$3:L$2000,_xlfn.XMATCH(100,International!L$3:L$2000,1,1)+$BR55)=""),NA(),INDEX(International!L$3:L$2000,_xlfn.XMATCH(100,International!L$3:L$2000,1,1)+$BR55)), NA())</f>
        <v>583</v>
      </c>
      <c r="CQ55">
        <f t="shared" si="47"/>
        <v>2.358958014871543</v>
      </c>
      <c r="CR55">
        <f>IF(OR(ISNA($A55),$AC55&lt;100),NA(),IF($BR55=0,0,FLOOR((CP55-_xlfn.XLOOKUP(_xlfn.AGGREGATE(5,6,$BR$3:$BR2006),$BR$3:$BR$2000,CP$3:CP$2000,1,1))/_xlfn.XLOOKUP($BR55,$BR$3:$BR$2000,$BR$3:$BR$2000,1,1), 1)))</f>
        <v>77</v>
      </c>
      <c r="CS55">
        <f t="shared" si="38"/>
        <v>5.8635968293212652</v>
      </c>
      <c r="CT55" cm="1">
        <f t="array" ref="CT55">IFERROR(IF(OR(ISNA($A55),$AC55&lt;100,INDEX(International!O$3:O$2000,_xlfn.XMATCH(100,International!O$3:O$2000,1,1)+$BR55)=""),NA(),INDEX(International!O$3:O$2000,_xlfn.XMATCH(100,International!O$3:O$2000,1,1)+$BR55)), NA())</f>
        <v>436</v>
      </c>
      <c r="CU55">
        <f>IF(OR(ISNA($A55),$AC55&lt;100),NA(),IF(CT55=100,0,($BR55*LOG(2)/LOG(CT55/100))))</f>
        <v>2.824422414380809</v>
      </c>
      <c r="CV55">
        <f>IF(OR(ISNA($A55),$AC55&lt;100),NA(),IF($BR55=0,0,FLOOR((CT55-_xlfn.XLOOKUP(_xlfn.AGGREGATE(5,6,$BR$3:$BR2006),$BR$3:$BR$2000,CT$3:CT$2000,1,1))/_xlfn.XLOOKUP($BR55,$BR$3:$BR$2000,$BR$3:$BR$2000,1,1), 1)))</f>
        <v>54</v>
      </c>
      <c r="CW55">
        <f t="shared" si="39"/>
        <v>2.1116488913459164</v>
      </c>
      <c r="CX55" cm="1">
        <f t="array" ref="CX55">IFERROR(IF(OR(ISNA($A55),$AC55&lt;100,INDEX(International!R$3:R$2000,_xlfn.XMATCH(100,International!R$3:R$2000,1,1)+$BR55)=""),NA(),INDEX(International!R$3:R$2000,_xlfn.XMATCH(100,International!R$3:R$2000,1,1)+$BR55)), NA())</f>
        <v>130</v>
      </c>
      <c r="CY55">
        <f t="shared" si="48"/>
        <v>15.85156077486684</v>
      </c>
      <c r="CZ55">
        <f>IF(OR(ISNA($A55),$AC55&lt;100),NA(),IF($BR55=0,0,FLOOR((CX55-_xlfn.XLOOKUP(_xlfn.AGGREGATE(5,6,$BR$3:$BR2006),$BR$3:$BR$2000,CX$3:CX$2000,1,1))/_xlfn.XLOOKUP($BR55,$BR$3:$BR$2000,$BR$3:$BR$2000,1,1), 1)))</f>
        <v>4</v>
      </c>
      <c r="DA55">
        <f t="shared" si="40"/>
        <v>6.5788134789605817</v>
      </c>
      <c r="DB55" cm="1">
        <f t="array" ref="DB55">IFERROR(IF(OR(ISNA($A55),$AC55&lt;100,INDEX(International!U$3:U$2000,_xlfn.XMATCH(100,International!U$3:U$2000,1,1)+$BR55)=""),NA(),INDEX(International!U$3:U$2000,_xlfn.XMATCH(100,International!U$3:U$2000,1,1)+$BR55)), NA())</f>
        <v>1261</v>
      </c>
      <c r="DC55">
        <f t="shared" si="49"/>
        <v>1.6409150705903095</v>
      </c>
      <c r="DD55">
        <f>IF(OR(ISNA($A55),$AC55&lt;100),NA(),IF($BR55=0,0,FLOOR((DB55-_xlfn.XLOOKUP(_xlfn.AGGREGATE(5,6,$BR$3:$BR2006),$BR$3:$BR$2000,DB$3:DB$2000,1,1))/_xlfn.XLOOKUP($BR55,$BR$3:$BR$2000,$BR$3:$BR$2000,1,1), 1)))</f>
        <v>192</v>
      </c>
      <c r="DE55">
        <f t="shared" si="41"/>
        <v>2.716374078650881</v>
      </c>
      <c r="DF55" cm="1">
        <f t="array" ref="DF55">IFERROR(IF(OR(ISNA($A55),$AC55&lt;100,INDEX(International!X$3:X$2000,_xlfn.XMATCH(100,International!X$3:X$2000,1,1)+$BR55)=""),NA(),INDEX(International!X$3:X$2000,_xlfn.XMATCH(100,International!X$3:X$2000,1,1)+$BR55)), NA())</f>
        <v>456</v>
      </c>
      <c r="DG55">
        <f t="shared" si="50"/>
        <v>2.7409352624653587</v>
      </c>
      <c r="DH55">
        <f>IF(OR(ISNA($A55),$AC55&lt;100),NA(),IF($BR55=0,0,FLOOR((DF55-_xlfn.XLOOKUP(_xlfn.AGGREGATE(5,6,$BR$3:$BR2006),$BR$3:$BR$2000,DF$3:DF$2000,1,1))/_xlfn.XLOOKUP($BR55,$BR$3:$BR$2000,$BR$3:$BR$2000,1,1), 1)))</f>
        <v>56</v>
      </c>
      <c r="DI55">
        <f t="shared" si="42"/>
        <v>3.9144889881434231</v>
      </c>
      <c r="DJ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54+1,DJ54+1,NA())))</f>
        <v>#N/A</v>
      </c>
      <c r="DK55" t="e" cm="1">
        <f t="array" ref="DK55">IFERROR(IF(ISNA($A55),NA(),INDEX(B$3:B$2000,_xlfn.XMATCH(Configuration!$B$12,B$3:B$2000,1,1)+$DJ55)-0), NA())</f>
        <v>#N/A</v>
      </c>
      <c r="DL55" t="e" cm="1">
        <f t="array" ref="DL55">IFERROR(IF(ISNA($A55),NA(),INDEX(E$3:E$2000,_xlfn.XMATCH(Configuration!$B$12,E$3:E$2000,1,1)+$DJ55)-0), NA())</f>
        <v>#N/A</v>
      </c>
      <c r="DM55" t="e" cm="1">
        <f t="array" ref="DM55">IFERROR(IF(ISNA($A55),NA(),INDEX(H$3:H$2000,_xlfn.XMATCH(Configuration!$B$12,H$3:H$2000,1,1)+$DJ55)-0), NA())</f>
        <v>#N/A</v>
      </c>
      <c r="DN55" t="e" cm="1">
        <f t="array" ref="DN55">IFERROR(IF(ISNA($A55),NA(),INDEX(K$3:K$2000,_xlfn.XMATCH(Configuration!$B$12,K$3:K$2000,1,1)+$DJ55)-0), NA())</f>
        <v>#N/A</v>
      </c>
      <c r="DO55" t="e" cm="1">
        <f t="array" ref="DO55">IFERROR(IF(ISNA($A55),NA(),INDEX(N$3:N$2000,_xlfn.XMATCH(Configuration!$B$12,N$3:N$2000,1,1)+$DJ55)-0), NA())</f>
        <v>#N/A</v>
      </c>
      <c r="DP55" t="e" cm="1">
        <f t="array" ref="DP55">IFERROR(IF(ISNA($A55),NA(),INDEX(Q$3:Q$2000,_xlfn.XMATCH(Configuration!$B$12,Q$3:Q$2000,1,1)+$DJ55)-0), NA())</f>
        <v>#N/A</v>
      </c>
      <c r="DQ55" t="e" cm="1">
        <f t="array" ref="DQ55">IFERROR(IF(ISNA($A55),NA(),INDEX(T$3:T$2000,_xlfn.XMATCH(Configuration!$B$12,T$3:T$2000,1,1)+$DJ55)-0), NA())</f>
        <v>#N/A</v>
      </c>
      <c r="DR55" t="e" cm="1">
        <f t="array" ref="DR55">IFERROR(IF(ISNA($A55),NA(),INDEX(W$3:W$2000,_xlfn.XMATCH(Configuration!$B$12,W$3:W$2000,1,1)+$DJ55)-0), NA())</f>
        <v>#N/A</v>
      </c>
    </row>
    <row r="56" spans="1:12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8"/>
        <v>455</v>
      </c>
      <c r="AD56">
        <f t="shared" si="9"/>
        <v>29</v>
      </c>
      <c r="AE56">
        <f t="shared" si="10"/>
        <v>6</v>
      </c>
      <c r="AF56" s="5">
        <f t="shared" si="11"/>
        <v>1</v>
      </c>
      <c r="AG56">
        <f t="shared" si="12"/>
        <v>420</v>
      </c>
      <c r="AH56">
        <f t="shared" si="13"/>
        <v>245</v>
      </c>
      <c r="AI56">
        <f t="shared" si="14"/>
        <v>25</v>
      </c>
      <c r="AJ56">
        <f t="shared" si="15"/>
        <v>2</v>
      </c>
      <c r="AK56">
        <f t="shared" si="16"/>
        <v>218</v>
      </c>
      <c r="AL56" s="2">
        <f t="shared" si="17"/>
        <v>0.17142857142857143</v>
      </c>
      <c r="AM56" s="2">
        <f t="shared" si="18"/>
        <v>0.82857142857142863</v>
      </c>
      <c r="AN56" s="2">
        <f t="shared" si="19"/>
        <v>4.3956043956043956E-3</v>
      </c>
      <c r="AO56" s="2">
        <f t="shared" si="20"/>
        <v>0.46153846153846156</v>
      </c>
      <c r="AP56" s="2">
        <f t="shared" si="21"/>
        <v>2.1978021978021978E-3</v>
      </c>
      <c r="AQ56" s="2">
        <f t="shared" si="22"/>
        <v>7.032967032967033E-2</v>
      </c>
      <c r="AR56" s="2">
        <f t="shared" si="23"/>
        <v>0.17142857142857143</v>
      </c>
      <c r="AS56" s="2">
        <f t="shared" si="24"/>
        <v>1.5384615384615385E-2</v>
      </c>
      <c r="AT56" s="2">
        <f t="shared" si="25"/>
        <v>6.8131868131868126E-2</v>
      </c>
      <c r="AU56" s="2">
        <f t="shared" si="26"/>
        <v>0.20659340659340658</v>
      </c>
      <c r="AV56" s="3">
        <f t="shared" ca="1" si="27"/>
        <v>48.857142857142854</v>
      </c>
      <c r="AW56" s="2">
        <f t="shared" si="28"/>
        <v>0.20689655172413793</v>
      </c>
      <c r="AX56" s="2">
        <f t="shared" si="29"/>
        <v>0</v>
      </c>
      <c r="AY56">
        <f t="shared" si="30"/>
        <v>4</v>
      </c>
      <c r="AZ56">
        <f t="shared" si="31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2"/>
        <v>7</v>
      </c>
      <c r="BS56">
        <f>IFERROR(IF(OR(ISNA($A56),$AC56&lt;100),NA(),IF(FLOOR(2^($BR56+(LOG(100)/LOG(2))),2)-100&gt; _xlfn.AGGREGATE(4,6,$BZ$3:$DF$2000)+2000,NA(),FLOOR(2^($BR56+(LOG(100)/LOG(2))),2))), NA())</f>
        <v>12800</v>
      </c>
      <c r="BT56">
        <f>IFERROR(IF(OR(ISNA($A56),$AC56&lt;100),NA(),IF(FLOOR((2^(($BR56+4*LOG(10)/LOG(2))/2)),2)&gt; _xlfn.AGGREGATE(4,6,$BZ$3:$DF$2000)+2000,NA(),FLOOR((2^(($BR56+4*LOG(10)/LOG(2))/2)),2))), NA())</f>
        <v>1130</v>
      </c>
      <c r="BU56">
        <f>IFERROR(IF(OR(ISNA($A56),$AC56&lt;100),NA(),IF(FLOOR((2^(($BR56+6*LOG(10)/LOG(2))/3)),2)&gt; _xlfn.AGGREGATE(4,6,$BZ$3:$DF$2000)+2000,NA(),FLOOR((2^(($BR56+6*LOG(10)/LOG(2))/3)),2))), NA())</f>
        <v>502</v>
      </c>
      <c r="BV56">
        <f>IFERROR(IF(OR(ISNA($A56),$AC56&lt;100),NA(),IF(FLOOR((2^(($BR56+8*LOG(10)/LOG(2))/4)),2)&gt; _xlfn.AGGREGATE(4,6,$BZ$3:$DF$2000)+2000,NA(),FLOOR((2^(($BR56+8*LOG(10)/LOG(2))/4)),2))), NA())</f>
        <v>336</v>
      </c>
      <c r="BW56">
        <f>IFERROR(IF(OR(ISNA($A56),$AC56&lt;100),NA(),IF(FLOOR((2^(($BR56+10*LOG(10)/LOG(2))/5)),2)&gt; _xlfn.AGGREGATE(4,6,$BZ$3:$DF$2000)+2000,NA(),FLOOR((2^(($BR56+10*LOG(10)/LOG(2))/5)),2))),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_xlfn.AGGREGATE(4,6,$BZ$3:$DF$2000)+2000,NA(),FLOOR((2^(($BR56+2*_xlfn.XLOOKUP(_xlfn.AGGREGATE(4,6,$BR$3:$BR2007),$BR$3:$BR$2000,$CA$3:$CA$2000,1,1)*LOG(10)/LOG(2))/_xlfn.XLOOKUP(_xlfn.AGGREGATE(4,6,$BR$3:$BR2007),$BR$3:$BR$2000,$CA$3:$CA$2000,1,1))),2))), NA())</f>
        <v>296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1615</v>
      </c>
      <c r="BZ56">
        <f t="shared" si="33"/>
        <v>455</v>
      </c>
      <c r="CA56">
        <f t="shared" si="43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>
        <f t="shared" si="34"/>
        <v>3.6859290369500886</v>
      </c>
      <c r="CD56" cm="1">
        <f t="array" ref="CD56">IFERROR(IF(OR(ISNA($A56),$AC56&lt;100,INDEX(International!C$3:C$2000,_xlfn.XMATCH(100,International!C$3:C$2000,1,1)+$BR56)=""),NA(),INDEX(International!C$3:C$2000,_xlfn.XMATCH(100,International!C$3:C$2000,1,1)+$BR56)), NA())</f>
        <v>1694</v>
      </c>
      <c r="CE56">
        <f t="shared" si="44"/>
        <v>1.714693614186984</v>
      </c>
      <c r="CF56">
        <f>IF(OR(ISNA($A56),$AC56&lt;100),NA(),IF($BR56=0,0,FLOOR((CD56-_xlfn.XLOOKUP(_xlfn.AGGREGATE(5,6,$BR$3:$BR2007),$BR$3:$BR$2000,CD$3:CD$2000,1,1))/_xlfn.XLOOKUP($BR56,$BR$3:$BR$2000,$BR$3:$BR$2000,1,1), 1)))</f>
        <v>219</v>
      </c>
      <c r="CG56">
        <f t="shared" si="35"/>
        <v>1.7045450470040213</v>
      </c>
      <c r="CH56" cm="1">
        <f t="array" ref="CH56">IFERROR(IF(OR(ISNA($A56),$AC56&lt;100,INDEX(International!F$3:F$2000,_xlfn.XMATCH(100,International!F$3:F$2000,1,1)+$BR56)=""),NA(),INDEX(International!F$3:F$2000,_xlfn.XMATCH(100,International!F$3:F$2000,1,1)+$BR56)), NA())</f>
        <v>949</v>
      </c>
      <c r="CI56">
        <f t="shared" si="45"/>
        <v>2.1562292268491192</v>
      </c>
      <c r="CJ56">
        <f>IF(OR(ISNA($A56),$AC56&lt;100),NA(),IF($BR56=0,0,FLOOR((CH56-_xlfn.XLOOKUP(_xlfn.AGGREGATE(5,6,$BR$3:$BR2007),$BR$3:$BR$2000,CH$3:CH$2000,1,1))/_xlfn.XLOOKUP($BR56,$BR$3:$BR$2000,$BR$3:$BR$2000,1,1), 1)))</f>
        <v>121</v>
      </c>
      <c r="CK56">
        <f t="shared" si="36"/>
        <v>1.8541692355699957</v>
      </c>
      <c r="CL56" cm="1">
        <f t="array" ref="CL56">IFERROR(IF(OR(ISNA($A56),$AC56&lt;100,INDEX(International!I$3:I$2000,_xlfn.XMATCH(100,International!I$3:I$2000,1,1)+$BR56)=""),NA(),INDEX(International!I$3:I$2000,_xlfn.XMATCH(100,International!I$3:I$2000,1,1)+$BR56)), NA())</f>
        <v>977</v>
      </c>
      <c r="CM56">
        <f t="shared" si="46"/>
        <v>2.1287216304447978</v>
      </c>
      <c r="CN56">
        <f>IF(OR(ISNA($A56),$AC56&lt;100),NA(),IF($BR56=0,0,FLOOR((CL56-_xlfn.XLOOKUP(_xlfn.AGGREGATE(5,6,$BR$3:$BR2007),$BR$3:$BR$2000,CL$3:CL$2000,1,1))/_xlfn.XLOOKUP($BR56,$BR$3:$BR$2000,$BR$3:$BR$2000,1,1), 1)))</f>
        <v>102</v>
      </c>
      <c r="CO56">
        <f t="shared" si="37"/>
        <v>10.398858955384654</v>
      </c>
      <c r="CP56" cm="1">
        <f t="array" ref="CP56">IFERROR(IF(OR(ISNA($A56),$AC56&lt;100,INDEX(International!L$3:L$2000,_xlfn.XMATCH(100,International!L$3:L$2000,1,1)+$BR56)=""),NA(),INDEX(International!L$3:L$2000,_xlfn.XMATCH(100,International!L$3:L$2000,1,1)+$BR56)), NA())</f>
        <v>959</v>
      </c>
      <c r="CQ56">
        <f t="shared" si="47"/>
        <v>2.1462314466826813</v>
      </c>
      <c r="CR56">
        <f>IF(OR(ISNA($A56),$AC56&lt;100),NA(),IF($BR56=0,0,FLOOR((CP56-_xlfn.XLOOKUP(_xlfn.AGGREGATE(5,6,$BR$3:$BR2007),$BR$3:$BR$2000,CP$3:CP$2000,1,1))/_xlfn.XLOOKUP($BR56,$BR$3:$BR$2000,$BR$3:$BR$2000,1,1), 1)))</f>
        <v>120</v>
      </c>
      <c r="CS56">
        <f t="shared" si="38"/>
        <v>1.3926899036354665</v>
      </c>
      <c r="CT56" cm="1">
        <f t="array" ref="CT56">IFERROR(IF(OR(ISNA($A56),$AC56&lt;100,INDEX(International!O$3:O$2000,_xlfn.XMATCH(100,International!O$3:O$2000,1,1)+$BR56)=""),NA(),INDEX(International!O$3:O$2000,_xlfn.XMATCH(100,International!O$3:O$2000,1,1)+$BR56)), NA())</f>
        <v>559</v>
      </c>
      <c r="CU56">
        <f>IF(OR(ISNA($A56),$AC56&lt;100),NA(),IF(CT56=100,0,($BR56*LOG(2)/LOG(CT56/100))))</f>
        <v>2.8193426266662356</v>
      </c>
      <c r="CV56">
        <f>IF(OR(ISNA($A56),$AC56&lt;100),NA(),IF($BR56=0,0,FLOOR((CT56-_xlfn.XLOOKUP(_xlfn.AGGREGATE(5,6,$BR$3:$BR2007),$BR$3:$BR$2000,CT$3:CT$2000,1,1))/_xlfn.XLOOKUP($BR56,$BR$3:$BR$2000,$BR$3:$BR$2000,1,1), 1)))</f>
        <v>64</v>
      </c>
      <c r="CW56">
        <f t="shared" si="39"/>
        <v>2.7892435206045225</v>
      </c>
      <c r="CX56" cm="1">
        <f t="array" ref="CX56">IFERROR(IF(OR(ISNA($A56),$AC56&lt;100,INDEX(International!R$3:R$2000,_xlfn.XMATCH(100,International!R$3:R$2000,1,1)+$BR56)=""),NA(),INDEX(International!R$3:R$2000,_xlfn.XMATCH(100,International!R$3:R$2000,1,1)+$BR56)), NA())</f>
        <v>138</v>
      </c>
      <c r="CY56">
        <f t="shared" si="48"/>
        <v>15.064510527352439</v>
      </c>
      <c r="CZ56">
        <f>IF(OR(ISNA($A56),$AC56&lt;100),NA(),IF($BR56=0,0,FLOOR((CX56-_xlfn.XLOOKUP(_xlfn.AGGREGATE(5,6,$BR$3:$BR2007),$BR$3:$BR$2000,CX$3:CX$2000,1,1))/_xlfn.XLOOKUP($BR56,$BR$3:$BR$2000,$BR$3:$BR$2000,1,1), 1)))</f>
        <v>5</v>
      </c>
      <c r="DA56">
        <f t="shared" si="40"/>
        <v>11.606765961137073</v>
      </c>
      <c r="DB56" cm="1">
        <f t="array" ref="DB56">IFERROR(IF(OR(ISNA($A56),$AC56&lt;100,INDEX(International!U$3:U$2000,_xlfn.XMATCH(100,International!U$3:U$2000,1,1)+$BR56)=""),NA(),INDEX(International!U$3:U$2000,_xlfn.XMATCH(100,International!U$3:U$2000,1,1)+$BR56)), NA())</f>
        <v>1766</v>
      </c>
      <c r="DC56">
        <f t="shared" si="49"/>
        <v>1.6898361558987769</v>
      </c>
      <c r="DD56">
        <f>IF(OR(ISNA($A56),$AC56&lt;100),NA(),IF($BR56=0,0,FLOOR((DB56-_xlfn.XLOOKUP(_xlfn.AGGREGATE(5,6,$BR$3:$BR2007),$BR$3:$BR$2000,DB$3:DB$2000,1,1))/_xlfn.XLOOKUP($BR56,$BR$3:$BR$2000,$BR$3:$BR$2000,1,1), 1)))</f>
        <v>237</v>
      </c>
      <c r="DE56">
        <f t="shared" si="41"/>
        <v>2.0579643467039306</v>
      </c>
      <c r="DF56" cm="1">
        <f t="array" ref="DF56">IFERROR(IF(OR(ISNA($A56),$AC56&lt;100,INDEX(International!X$3:X$2000,_xlfn.XMATCH(100,International!X$3:X$2000,1,1)+$BR56)=""),NA(),INDEX(International!X$3:X$2000,_xlfn.XMATCH(100,International!X$3:X$2000,1,1)+$BR56)), NA())</f>
        <v>627</v>
      </c>
      <c r="DG56">
        <f t="shared" si="50"/>
        <v>2.6430399605284967</v>
      </c>
      <c r="DH56">
        <f>IF(OR(ISNA($A56),$AC56&lt;100),NA(),IF($BR56=0,0,FLOOR((DF56-_xlfn.XLOOKUP(_xlfn.AGGREGATE(5,6,$BR$3:$BR2007),$BR$3:$BR$2000,DF$3:DF$2000,1,1))/_xlfn.XLOOKUP($BR56,$BR$3:$BR$2000,$BR$3:$BR$2000,1,1), 1)))</f>
        <v>73</v>
      </c>
      <c r="DI56">
        <f t="shared" si="42"/>
        <v>2.1766024788760996</v>
      </c>
      <c r="DJ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55+1,DJ55+1,NA())))</f>
        <v>#N/A</v>
      </c>
      <c r="DK56" t="e" cm="1">
        <f t="array" ref="DK56">IFERROR(IF(ISNA($A56),NA(),INDEX(B$3:B$2000,_xlfn.XMATCH(Configuration!$B$12,B$3:B$2000,1,1)+$DJ56)-0), NA())</f>
        <v>#N/A</v>
      </c>
      <c r="DL56" t="e" cm="1">
        <f t="array" ref="DL56">IFERROR(IF(ISNA($A56),NA(),INDEX(E$3:E$2000,_xlfn.XMATCH(Configuration!$B$12,E$3:E$2000,1,1)+$DJ56)-0), NA())</f>
        <v>#N/A</v>
      </c>
      <c r="DM56" t="e" cm="1">
        <f t="array" ref="DM56">IFERROR(IF(ISNA($A56),NA(),INDEX(H$3:H$2000,_xlfn.XMATCH(Configuration!$B$12,H$3:H$2000,1,1)+$DJ56)-0), NA())</f>
        <v>#N/A</v>
      </c>
      <c r="DN56" t="e" cm="1">
        <f t="array" ref="DN56">IFERROR(IF(ISNA($A56),NA(),INDEX(K$3:K$2000,_xlfn.XMATCH(Configuration!$B$12,K$3:K$2000,1,1)+$DJ56)-0), NA())</f>
        <v>#N/A</v>
      </c>
      <c r="DO56" t="e" cm="1">
        <f t="array" ref="DO56">IFERROR(IF(ISNA($A56),NA(),INDEX(N$3:N$2000,_xlfn.XMATCH(Configuration!$B$12,N$3:N$2000,1,1)+$DJ56)-0), NA())</f>
        <v>#N/A</v>
      </c>
      <c r="DP56" t="e" cm="1">
        <f t="array" ref="DP56">IFERROR(IF(ISNA($A56),NA(),INDEX(Q$3:Q$2000,_xlfn.XMATCH(Configuration!$B$12,Q$3:Q$2000,1,1)+$DJ56)-0), NA())</f>
        <v>#N/A</v>
      </c>
      <c r="DQ56" t="e" cm="1">
        <f t="array" ref="DQ56">IFERROR(IF(ISNA($A56),NA(),INDEX(T$3:T$2000,_xlfn.XMATCH(Configuration!$B$12,T$3:T$2000,1,1)+$DJ56)-0), NA())</f>
        <v>#N/A</v>
      </c>
      <c r="DR56" t="e" cm="1">
        <f t="array" ref="DR56">IFERROR(IF(ISNA($A56),NA(),INDEX(W$3:W$2000,_xlfn.XMATCH(Configuration!$B$12,W$3:W$2000,1,1)+$DJ56)-0), NA())</f>
        <v>#N/A</v>
      </c>
    </row>
    <row r="57" spans="1:12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8"/>
        <v>568</v>
      </c>
      <c r="AD57">
        <f t="shared" si="9"/>
        <v>29</v>
      </c>
      <c r="AE57">
        <f t="shared" si="10"/>
        <v>7</v>
      </c>
      <c r="AF57" s="5">
        <f t="shared" si="11"/>
        <v>1.4487179487179487</v>
      </c>
      <c r="AG57">
        <f t="shared" si="12"/>
        <v>532</v>
      </c>
      <c r="AH57">
        <f t="shared" si="13"/>
        <v>301</v>
      </c>
      <c r="AI57">
        <f t="shared" si="14"/>
        <v>25</v>
      </c>
      <c r="AJ57">
        <f t="shared" si="15"/>
        <v>2</v>
      </c>
      <c r="AK57">
        <f t="shared" si="16"/>
        <v>274</v>
      </c>
      <c r="AL57" s="2">
        <f t="shared" si="17"/>
        <v>0.19444444444444445</v>
      </c>
      <c r="AM57" s="2">
        <f t="shared" si="18"/>
        <v>0.80555555555555558</v>
      </c>
      <c r="AN57" s="2">
        <f t="shared" si="19"/>
        <v>5.2816901408450703E-3</v>
      </c>
      <c r="AO57" s="2">
        <f t="shared" si="20"/>
        <v>0.47007042253521125</v>
      </c>
      <c r="AP57" s="2">
        <f t="shared" si="21"/>
        <v>1.7605633802816902E-3</v>
      </c>
      <c r="AQ57" s="2">
        <f t="shared" si="22"/>
        <v>6.5140845070422532E-2</v>
      </c>
      <c r="AR57" s="2">
        <f t="shared" si="23"/>
        <v>0.16549295774647887</v>
      </c>
      <c r="AS57" s="2">
        <f t="shared" si="24"/>
        <v>1.7605633802816902E-2</v>
      </c>
      <c r="AT57" s="2">
        <f t="shared" si="25"/>
        <v>6.1619718309859156E-2</v>
      </c>
      <c r="AU57" s="2">
        <f t="shared" si="26"/>
        <v>0.2130281690140845</v>
      </c>
      <c r="AV57" s="3">
        <f t="shared" ca="1" si="27"/>
        <v>62.857142857142854</v>
      </c>
      <c r="AW57" s="2">
        <f t="shared" si="28"/>
        <v>0.24835164835164836</v>
      </c>
      <c r="AX57" s="2">
        <f t="shared" si="29"/>
        <v>0.44871794871794873</v>
      </c>
      <c r="AY57">
        <f t="shared" si="30"/>
        <v>4</v>
      </c>
      <c r="AZ57">
        <f t="shared" si="31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2"/>
        <v>8</v>
      </c>
      <c r="BS57">
        <f>IFERROR(IF(OR(ISNA($A57),$AC57&lt;100),NA(),IF(FLOOR(2^($BR57+(LOG(100)/LOG(2))),2)-100&gt; _xlfn.AGGREGATE(4,6,$BZ$3:$DF$2000)+2000,NA(),FLOOR(2^($BR57+(LOG(100)/LOG(2))),2))), NA())</f>
        <v>25600</v>
      </c>
      <c r="BT57">
        <f>IFERROR(IF(OR(ISNA($A57),$AC57&lt;100),NA(),IF(FLOOR((2^(($BR57+4*LOG(10)/LOG(2))/2)),2)&gt; _xlfn.AGGREGATE(4,6,$BZ$3:$DF$2000)+2000,NA(),FLOOR((2^(($BR57+4*LOG(10)/LOG(2))/2)),2))), NA())</f>
        <v>1598</v>
      </c>
      <c r="BU57">
        <f>IFERROR(IF(OR(ISNA($A57),$AC57&lt;100),NA(),IF(FLOOR((2^(($BR57+6*LOG(10)/LOG(2))/3)),2)&gt; _xlfn.AGGREGATE(4,6,$BZ$3:$DF$2000)+2000,NA(),FLOOR((2^(($BR57+6*LOG(10)/LOG(2))/3)),2))), NA())</f>
        <v>634</v>
      </c>
      <c r="BV57">
        <f>IFERROR(IF(OR(ISNA($A57),$AC57&lt;100),NA(),IF(FLOOR((2^(($BR57+8*LOG(10)/LOG(2))/4)),2)&gt; _xlfn.AGGREGATE(4,6,$BZ$3:$DF$2000)+2000,NA(),FLOOR((2^(($BR57+8*LOG(10)/LOG(2))/4)),2))), NA())</f>
        <v>400</v>
      </c>
      <c r="BW57">
        <f>IFERROR(IF(OR(ISNA($A57),$AC57&lt;100),NA(),IF(FLOOR((2^(($BR57+10*LOG(10)/LOG(2))/5)),2)&gt; _xlfn.AGGREGATE(4,6,$BZ$3:$DF$2000)+2000,NA(),FLOOR((2^(($BR57+10*LOG(10)/LOG(2))/5)),2))),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_xlfn.AGGREGATE(4,6,$BZ$3:$DF$2000)+2000,NA(),FLOOR((2^(($BR57+2*_xlfn.XLOOKUP(_xlfn.AGGREGATE(4,6,$BR$3:$BR2008),$BR$3:$BR$2000,$CA$3:$CA$2000,1,1)*LOG(10)/LOG(2))/_xlfn.XLOOKUP(_xlfn.AGGREGATE(4,6,$BR$3:$BR2008),$BR$3:$BR$2000,$CA$3:$CA$2000,1,1))),2))), NA())</f>
        <v>346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1830</v>
      </c>
      <c r="BZ57">
        <f t="shared" si="33"/>
        <v>568</v>
      </c>
      <c r="CA57">
        <f t="shared" si="43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>
        <f t="shared" si="34"/>
        <v>3.1247618890562459</v>
      </c>
      <c r="CD57" cm="1">
        <f t="array" ref="CD57">IFERROR(IF(OR(ISNA($A57),$AC57&lt;100,INDEX(International!C$3:C$2000,_xlfn.XMATCH(100,International!C$3:C$2000,1,1)+$BR57)=""),NA(),INDEX(International!C$3:C$2000,_xlfn.XMATCH(100,International!C$3:C$2000,1,1)+$BR57)), NA())</f>
        <v>2036</v>
      </c>
      <c r="CE57">
        <f t="shared" si="44"/>
        <v>1.8400678967587554</v>
      </c>
      <c r="CF57">
        <f>IF(OR(ISNA($A57),$AC57&lt;100),NA(),IF($BR57=0,0,FLOOR((CD57-_xlfn.XLOOKUP(_xlfn.AGGREGATE(5,6,$BR$3:$BR2008),$BR$3:$BR$2000,CD$3:CD$2000,1,1))/_xlfn.XLOOKUP($BR57,$BR$3:$BR$2000,$BR$3:$BR$2000,1,1), 1)))</f>
        <v>235</v>
      </c>
      <c r="CG57">
        <f t="shared" si="35"/>
        <v>3.769265373861272</v>
      </c>
      <c r="CH57" cm="1">
        <f t="array" ref="CH57">IFERROR(IF(OR(ISNA($A57),$AC57&lt;100,INDEX(International!F$3:F$2000,_xlfn.XMATCH(100,International!F$3:F$2000,1,1)+$BR57)=""),NA(),INDEX(International!F$3:F$2000,_xlfn.XMATCH(100,International!F$3:F$2000,1,1)+$BR57)), NA())</f>
        <v>1126</v>
      </c>
      <c r="CI57">
        <f t="shared" si="45"/>
        <v>2.2902064128458908</v>
      </c>
      <c r="CJ57">
        <f>IF(OR(ISNA($A57),$AC57&lt;100),NA(),IF($BR57=0,0,FLOOR((CH57-_xlfn.XLOOKUP(_xlfn.AGGREGATE(5,6,$BR$3:$BR2008),$BR$3:$BR$2000,CH$3:CH$2000,1,1))/_xlfn.XLOOKUP($BR57,$BR$3:$BR$2000,$BR$3:$BR$2000,1,1), 1)))</f>
        <v>128</v>
      </c>
      <c r="CK57">
        <f t="shared" si="36"/>
        <v>4.0530654063648264</v>
      </c>
      <c r="CL57" cm="1">
        <f t="array" ref="CL57">IFERROR(IF(OR(ISNA($A57),$AC57&lt;100,INDEX(International!I$3:I$2000,_xlfn.XMATCH(100,International!I$3:I$2000,1,1)+$BR57)=""),NA(),INDEX(International!I$3:I$2000,_xlfn.XMATCH(100,International!I$3:I$2000,1,1)+$BR57)), NA())</f>
        <v>1057</v>
      </c>
      <c r="CM57">
        <f t="shared" si="46"/>
        <v>2.3516246321412191</v>
      </c>
      <c r="CN57">
        <f>IF(OR(ISNA($A57),$AC57&lt;100),NA(),IF($BR57=0,0,FLOOR((CL57-_xlfn.XLOOKUP(_xlfn.AGGREGATE(5,6,$BR$3:$BR2008),$BR$3:$BR$2000,CL$3:CL$2000,1,1))/_xlfn.XLOOKUP($BR57,$BR$3:$BR$2000,$BR$3:$BR$2000,1,1), 1)))</f>
        <v>99</v>
      </c>
      <c r="CO57">
        <f t="shared" si="37"/>
        <v>8.807087919294057</v>
      </c>
      <c r="CP57" cm="1">
        <f t="array" ref="CP57">IFERROR(IF(OR(ISNA($A57),$AC57&lt;100,INDEX(International!L$3:L$2000,_xlfn.XMATCH(100,International!L$3:L$2000,1,1)+$BR57)=""),NA(),INDEX(International!L$3:L$2000,_xlfn.XMATCH(100,International!L$3:L$2000,1,1)+$BR57)), NA())</f>
        <v>1281</v>
      </c>
      <c r="CQ57">
        <f t="shared" si="47"/>
        <v>2.1743865808165102</v>
      </c>
      <c r="CR57">
        <f>IF(OR(ISNA($A57),$AC57&lt;100),NA(),IF($BR57=0,0,FLOOR((CP57-_xlfn.XLOOKUP(_xlfn.AGGREGATE(5,6,$BR$3:$BR2008),$BR$3:$BR$2000,CP$3:CP$2000,1,1))/_xlfn.XLOOKUP($BR57,$BR$3:$BR$2000,$BR$3:$BR$2000,1,1), 1)))</f>
        <v>145</v>
      </c>
      <c r="CS57">
        <f t="shared" si="38"/>
        <v>2.3942475502458245</v>
      </c>
      <c r="CT57" cm="1">
        <f t="array" ref="CT57">IFERROR(IF(OR(ISNA($A57),$AC57&lt;100,INDEX(International!O$3:O$2000,_xlfn.XMATCH(100,International!O$3:O$2000,1,1)+$BR57)=""),NA(),INDEX(International!O$3:O$2000,_xlfn.XMATCH(100,International!O$3:O$2000,1,1)+$BR57)), NA())</f>
        <v>689</v>
      </c>
      <c r="CU57">
        <f>IF(OR(ISNA($A57),$AC57&lt;100),NA(),IF(CT57=100,0,($BR57*LOG(2)/LOG(CT57/100))))</f>
        <v>2.8730431161327443</v>
      </c>
      <c r="CV57">
        <f>IF(OR(ISNA($A57),$AC57&lt;100),NA(),IF($BR57=0,0,FLOOR((CT57-_xlfn.XLOOKUP(_xlfn.AGGREGATE(5,6,$BR$3:$BR2008),$BR$3:$BR$2000,CT$3:CT$2000,1,1))/_xlfn.XLOOKUP($BR57,$BR$3:$BR$2000,$BR$3:$BR$2000,1,1), 1)))</f>
        <v>72</v>
      </c>
      <c r="CW57">
        <f t="shared" si="39"/>
        <v>3.3150376421213146</v>
      </c>
      <c r="CX57" cm="1">
        <f t="array" ref="CX57">IFERROR(IF(OR(ISNA($A57),$AC57&lt;100,INDEX(International!R$3:R$2000,_xlfn.XMATCH(100,International!R$3:R$2000,1,1)+$BR57)=""),NA(),INDEX(International!R$3:R$2000,_xlfn.XMATCH(100,International!R$3:R$2000,1,1)+$BR57)), NA())</f>
        <v>150</v>
      </c>
      <c r="CY57">
        <f t="shared" si="48"/>
        <v>13.676090330811638</v>
      </c>
      <c r="CZ57">
        <f>IF(OR(ISNA($A57),$AC57&lt;100),NA(),IF($BR57=0,0,FLOOR((CX57-_xlfn.XLOOKUP(_xlfn.AGGREGATE(5,6,$BR$3:$BR2008),$BR$3:$BR$2000,CX$3:CX$2000,1,1))/_xlfn.XLOOKUP($BR57,$BR$3:$BR$2000,$BR$3:$BR$2000,1,1), 1)))</f>
        <v>6</v>
      </c>
      <c r="DA57">
        <f t="shared" si="40"/>
        <v>8.3129504141208326</v>
      </c>
      <c r="DB57" cm="1">
        <f t="array" ref="DB57">IFERROR(IF(OR(ISNA($A57),$AC57&lt;100,INDEX(International!U$3:U$2000,_xlfn.XMATCH(100,International!U$3:U$2000,1,1)+$BR57)=""),NA(),INDEX(International!U$3:U$2000,_xlfn.XMATCH(100,International!U$3:U$2000,1,1)+$BR57)), NA())</f>
        <v>2337</v>
      </c>
      <c r="DC57">
        <f t="shared" si="49"/>
        <v>1.7595620759996315</v>
      </c>
      <c r="DD57">
        <f>IF(OR(ISNA($A57),$AC57&lt;100),NA(),IF($BR57=0,0,FLOOR((DB57-_xlfn.XLOOKUP(_xlfn.AGGREGATE(5,6,$BR$3:$BR2008),$BR$3:$BR$2000,DB$3:DB$2000,1,1))/_xlfn.XLOOKUP($BR57,$BR$3:$BR$2000,$BR$3:$BR$2000,1,1), 1)))</f>
        <v>279</v>
      </c>
      <c r="DE57">
        <f t="shared" si="41"/>
        <v>2.4741917605835901</v>
      </c>
      <c r="DF57" cm="1">
        <f t="array" ref="DF57">IFERROR(IF(OR(ISNA($A57),$AC57&lt;100,INDEX(International!X$3:X$2000,_xlfn.XMATCH(100,International!X$3:X$2000,1,1)+$BR57)=""),NA(),INDEX(International!X$3:X$2000,_xlfn.XMATCH(100,International!X$3:X$2000,1,1)+$BR57)), NA())</f>
        <v>798</v>
      </c>
      <c r="DG57">
        <f t="shared" si="50"/>
        <v>2.6698805385263937</v>
      </c>
      <c r="DH57">
        <f>IF(OR(ISNA($A57),$AC57&lt;100),NA(),IF($BR57=0,0,FLOOR((DF57-_xlfn.XLOOKUP(_xlfn.AGGREGATE(5,6,$BR$3:$BR2008),$BR$3:$BR$2000,DF$3:DF$2000,1,1))/_xlfn.XLOOKUP($BR57,$BR$3:$BR$2000,$BR$3:$BR$2000,1,1), 1)))</f>
        <v>85</v>
      </c>
      <c r="DI57">
        <f t="shared" si="42"/>
        <v>2.8741966696952042</v>
      </c>
      <c r="DJ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56+1,DJ56+1,NA())))</f>
        <v>#N/A</v>
      </c>
      <c r="DK57" t="e" cm="1">
        <f t="array" ref="DK57">IFERROR(IF(ISNA($A57),NA(),INDEX(B$3:B$2000,_xlfn.XMATCH(Configuration!$B$12,B$3:B$2000,1,1)+$DJ57)-0), NA())</f>
        <v>#N/A</v>
      </c>
      <c r="DL57" t="e" cm="1">
        <f t="array" ref="DL57">IFERROR(IF(ISNA($A57),NA(),INDEX(E$3:E$2000,_xlfn.XMATCH(Configuration!$B$12,E$3:E$2000,1,1)+$DJ57)-0), NA())</f>
        <v>#N/A</v>
      </c>
      <c r="DM57" t="e" cm="1">
        <f t="array" ref="DM57">IFERROR(IF(ISNA($A57),NA(),INDEX(H$3:H$2000,_xlfn.XMATCH(Configuration!$B$12,H$3:H$2000,1,1)+$DJ57)-0), NA())</f>
        <v>#N/A</v>
      </c>
      <c r="DN57" t="e" cm="1">
        <f t="array" ref="DN57">IFERROR(IF(ISNA($A57),NA(),INDEX(K$3:K$2000,_xlfn.XMATCH(Configuration!$B$12,K$3:K$2000,1,1)+$DJ57)-0), NA())</f>
        <v>#N/A</v>
      </c>
      <c r="DO57" t="e" cm="1">
        <f t="array" ref="DO57">IFERROR(IF(ISNA($A57),NA(),INDEX(N$3:N$2000,_xlfn.XMATCH(Configuration!$B$12,N$3:N$2000,1,1)+$DJ57)-0), NA())</f>
        <v>#N/A</v>
      </c>
      <c r="DP57" t="e" cm="1">
        <f t="array" ref="DP57">IFERROR(IF(ISNA($A57),NA(),INDEX(Q$3:Q$2000,_xlfn.XMATCH(Configuration!$B$12,Q$3:Q$2000,1,1)+$DJ57)-0), NA())</f>
        <v>#N/A</v>
      </c>
      <c r="DQ57" t="e" cm="1">
        <f t="array" ref="DQ57">IFERROR(IF(ISNA($A57),NA(),INDEX(T$3:T$2000,_xlfn.XMATCH(Configuration!$B$12,T$3:T$2000,1,1)+$DJ57)-0), NA())</f>
        <v>#N/A</v>
      </c>
      <c r="DR57" t="e" cm="1">
        <f t="array" ref="DR57">IFERROR(IF(ISNA($A57),NA(),INDEX(W$3:W$2000,_xlfn.XMATCH(Configuration!$B$12,W$3:W$2000,1,1)+$DJ57)-0), NA())</f>
        <v>#N/A</v>
      </c>
    </row>
    <row r="58" spans="1:12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8"/>
        <v>710</v>
      </c>
      <c r="AD58">
        <f t="shared" si="9"/>
        <v>31</v>
      </c>
      <c r="AE58">
        <f t="shared" si="10"/>
        <v>7</v>
      </c>
      <c r="AF58" s="5">
        <f t="shared" si="11"/>
        <v>1.2566371681415929</v>
      </c>
      <c r="AG58">
        <f t="shared" si="12"/>
        <v>672</v>
      </c>
      <c r="AH58">
        <f t="shared" si="13"/>
        <v>403</v>
      </c>
      <c r="AI58">
        <f t="shared" si="14"/>
        <v>27</v>
      </c>
      <c r="AJ58">
        <f t="shared" si="15"/>
        <v>2</v>
      </c>
      <c r="AK58">
        <f t="shared" si="16"/>
        <v>374</v>
      </c>
      <c r="AL58" s="2">
        <f t="shared" si="17"/>
        <v>0.18421052631578946</v>
      </c>
      <c r="AM58" s="2">
        <f t="shared" si="18"/>
        <v>0.81578947368421051</v>
      </c>
      <c r="AN58" s="2">
        <f t="shared" si="19"/>
        <v>5.6338028169014088E-3</v>
      </c>
      <c r="AO58" s="2">
        <f t="shared" si="20"/>
        <v>0.43239436619718308</v>
      </c>
      <c r="AP58" s="2">
        <f t="shared" si="21"/>
        <v>1.4084507042253522E-3</v>
      </c>
      <c r="AQ58" s="2">
        <f t="shared" si="22"/>
        <v>5.9154929577464786E-2</v>
      </c>
      <c r="AR58" s="2">
        <f t="shared" si="23"/>
        <v>0.20281690140845071</v>
      </c>
      <c r="AS58" s="2">
        <f t="shared" si="24"/>
        <v>1.4084507042253521E-2</v>
      </c>
      <c r="AT58" s="2">
        <f t="shared" si="25"/>
        <v>7.3239436619718309E-2</v>
      </c>
      <c r="AU58" s="2">
        <f t="shared" si="26"/>
        <v>0.21126760563380281</v>
      </c>
      <c r="AV58" s="3">
        <f t="shared" ca="1" si="27"/>
        <v>78.857142857142861</v>
      </c>
      <c r="AW58" s="2">
        <f t="shared" si="28"/>
        <v>0.25</v>
      </c>
      <c r="AX58" s="2">
        <f t="shared" si="29"/>
        <v>0.25663716814159293</v>
      </c>
      <c r="AY58">
        <f t="shared" si="30"/>
        <v>4</v>
      </c>
      <c r="AZ58">
        <f t="shared" si="31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2"/>
        <v>9</v>
      </c>
      <c r="BS58">
        <f>IFERROR(IF(OR(ISNA($A58),$AC58&lt;100),NA(),IF(FLOOR(2^($BR58+(LOG(100)/LOG(2))),2)-100&gt; _xlfn.AGGREGATE(4,6,$BZ$3:$DF$2000)+2000,NA(),FLOOR(2^($BR58+(LOG(100)/LOG(2))),2))), NA())</f>
        <v>51200</v>
      </c>
      <c r="BT58">
        <f>IFERROR(IF(OR(ISNA($A58),$AC58&lt;100),NA(),IF(FLOOR((2^(($BR58+4*LOG(10)/LOG(2))/2)),2)&gt; _xlfn.AGGREGATE(4,6,$BZ$3:$DF$2000)+2000,NA(),FLOOR((2^(($BR58+4*LOG(10)/LOG(2))/2)),2))), NA())</f>
        <v>2262</v>
      </c>
      <c r="BU58">
        <f>IFERROR(IF(OR(ISNA($A58),$AC58&lt;100),NA(),IF(FLOOR((2^(($BR58+6*LOG(10)/LOG(2))/3)),2)&gt; _xlfn.AGGREGATE(4,6,$BZ$3:$DF$2000)+2000,NA(),FLOOR((2^(($BR58+6*LOG(10)/LOG(2))/3)),2))), NA())</f>
        <v>800</v>
      </c>
      <c r="BV58">
        <f>IFERROR(IF(OR(ISNA($A58),$AC58&lt;100),NA(),IF(FLOOR((2^(($BR58+8*LOG(10)/LOG(2))/4)),2)&gt; _xlfn.AGGREGATE(4,6,$BZ$3:$DF$2000)+2000,NA(),FLOOR((2^(($BR58+8*LOG(10)/LOG(2))/4)),2))), NA())</f>
        <v>474</v>
      </c>
      <c r="BW58">
        <f>IFERROR(IF(OR(ISNA($A58),$AC58&lt;100),NA(),IF(FLOOR((2^(($BR58+10*LOG(10)/LOG(2))/5)),2)&gt; _xlfn.AGGREGATE(4,6,$BZ$3:$DF$2000)+2000,NA(),FLOOR((2^(($BR58+10*LOG(10)/LOG(2))/5)),2))),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_xlfn.AGGREGATE(4,6,$BZ$3:$DF$2000)+2000,NA(),FLOOR((2^(($BR58+2*_xlfn.XLOOKUP(_xlfn.AGGREGATE(4,6,$BR$3:$BR2009),$BR$3:$BR$2000,$CA$3:$CA$2000,1,1)*LOG(10)/LOG(2))/_xlfn.XLOOKUP(_xlfn.AGGREGATE(4,6,$BR$3:$BR2009),$BR$3:$BR$2000,$CA$3:$CA$2000,1,1))),2))), NA())</f>
        <v>404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2045</v>
      </c>
      <c r="BZ58">
        <f t="shared" si="33"/>
        <v>710</v>
      </c>
      <c r="CA58">
        <f t="shared" si="43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>
        <f t="shared" si="34"/>
        <v>3.1062837195053898</v>
      </c>
      <c r="CD58" cm="1">
        <f t="array" ref="CD58">IFERROR(IF(OR(ISNA($A58),$AC58&lt;100,INDEX(International!C$3:C$2000,_xlfn.XMATCH(100,International!C$3:C$2000,1,1)+$BR58)=""),NA(),INDEX(International!C$3:C$2000,_xlfn.XMATCH(100,International!C$3:C$2000,1,1)+$BR58)), NA())</f>
        <v>2502</v>
      </c>
      <c r="CE58">
        <f t="shared" si="44"/>
        <v>1.9375631535776143</v>
      </c>
      <c r="CF58">
        <f>IF(OR(ISNA($A58),$AC58&lt;100),NA(),IF($BR58=0,0,FLOOR((CD58-_xlfn.XLOOKUP(_xlfn.AGGREGATE(5,6,$BR$3:$BR2009),$BR$3:$BR$2000,CD$3:CD$2000,1,1))/_xlfn.XLOOKUP($BR58,$BR$3:$BR$2000,$BR$3:$BR$2000,1,1), 1)))</f>
        <v>260</v>
      </c>
      <c r="CG58">
        <f t="shared" si="35"/>
        <v>3.3631054701250229</v>
      </c>
      <c r="CH58" cm="1">
        <f t="array" ref="CH58">IFERROR(IF(OR(ISNA($A58),$AC58&lt;100,INDEX(International!F$3:F$2000,_xlfn.XMATCH(100,International!F$3:F$2000,1,1)+$BR58)=""),NA(),INDEX(International!F$3:F$2000,_xlfn.XMATCH(100,International!F$3:F$2000,1,1)+$BR58)), NA())</f>
        <v>1209</v>
      </c>
      <c r="CI58">
        <f t="shared" si="45"/>
        <v>2.5029602096894292</v>
      </c>
      <c r="CJ58">
        <f>IF(OR(ISNA($A58),$AC58&lt;100),NA(),IF($BR58=0,0,FLOOR((CH58-_xlfn.XLOOKUP(_xlfn.AGGREGATE(5,6,$BR$3:$BR2009),$BR$3:$BR$2000,CH$3:CH$2000,1,1))/_xlfn.XLOOKUP($BR58,$BR$3:$BR$2000,$BR$3:$BR$2000,1,1), 1)))</f>
        <v>123</v>
      </c>
      <c r="CK58">
        <f t="shared" si="36"/>
        <v>9.7458841435797758</v>
      </c>
      <c r="CL58" cm="1">
        <f t="array" ref="CL58">IFERROR(IF(OR(ISNA($A58),$AC58&lt;100,INDEX(International!I$3:I$2000,_xlfn.XMATCH(100,International!I$3:I$2000,1,1)+$BR58)=""),NA(),INDEX(International!I$3:I$2000,_xlfn.XMATCH(100,International!I$3:I$2000,1,1)+$BR58)), NA())</f>
        <v>1151</v>
      </c>
      <c r="CM58">
        <f t="shared" si="46"/>
        <v>2.55332482118969</v>
      </c>
      <c r="CN58">
        <f>IF(OR(ISNA($A58),$AC58&lt;100),NA(),IF($BR58=0,0,FLOOR((CL58-_xlfn.XLOOKUP(_xlfn.AGGREGATE(5,6,$BR$3:$BR2009),$BR$3:$BR$2000,CL$3:CL$2000,1,1))/_xlfn.XLOOKUP($BR58,$BR$3:$BR$2000,$BR$3:$BR$2000,1,1), 1)))</f>
        <v>98</v>
      </c>
      <c r="CO58">
        <f t="shared" si="37"/>
        <v>8.1358718753596406</v>
      </c>
      <c r="CP58" cm="1">
        <f t="array" ref="CP58">IFERROR(IF(OR(ISNA($A58),$AC58&lt;100,INDEX(International!L$3:L$2000,_xlfn.XMATCH(100,International!L$3:L$2000,1,1)+$BR58)=""),NA(),INDEX(International!L$3:L$2000,_xlfn.XMATCH(100,International!L$3:L$2000,1,1)+$BR58)), NA())</f>
        <v>1663</v>
      </c>
      <c r="CQ58">
        <f t="shared" si="47"/>
        <v>2.2190901471508138</v>
      </c>
      <c r="CR58">
        <f>IF(OR(ISNA($A58),$AC58&lt;100),NA(),IF($BR58=0,0,FLOOR((CP58-_xlfn.XLOOKUP(_xlfn.AGGREGATE(5,6,$BR$3:$BR2009),$BR$3:$BR$2000,CP$3:CP$2000,1,1))/_xlfn.XLOOKUP($BR58,$BR$3:$BR$2000,$BR$3:$BR$2000,1,1), 1)))</f>
        <v>171</v>
      </c>
      <c r="CS58">
        <f t="shared" si="38"/>
        <v>2.6559176865678444</v>
      </c>
      <c r="CT58" cm="1">
        <f t="array" ref="CT58">IFERROR(IF(OR(ISNA($A58),$AC58&lt;100,INDEX(International!O$3:O$2000,_xlfn.XMATCH(100,International!O$3:O$2000,1,1)+$BR58)=""),NA(),INDEX(International!O$3:O$2000,_xlfn.XMATCH(100,International!O$3:O$2000,1,1)+$BR58)), NA())</f>
        <v>886</v>
      </c>
      <c r="CU58">
        <f>IF(OR(ISNA($A58),$AC58&lt;100),NA(),IF(CT58=100,0,($BR58*LOG(2)/LOG(CT58/100))))</f>
        <v>2.8595878512532185</v>
      </c>
      <c r="CV58">
        <f>IF(OR(ISNA($A58),$AC58&lt;100),NA(),IF($BR58=0,0,FLOOR((CT58-_xlfn.XLOOKUP(_xlfn.AGGREGATE(5,6,$BR$3:$BR2009),$BR$3:$BR$2000,CT$3:CT$2000,1,1))/_xlfn.XLOOKUP($BR58,$BR$3:$BR$2000,$BR$3:$BR$2000,1,1), 1)))</f>
        <v>86</v>
      </c>
      <c r="CW58">
        <f t="shared" si="39"/>
        <v>2.7563189477651098</v>
      </c>
      <c r="CX58" cm="1">
        <f t="array" ref="CX58">IFERROR(IF(OR(ISNA($A58),$AC58&lt;100,INDEX(International!R$3:R$2000,_xlfn.XMATCH(100,International!R$3:R$2000,1,1)+$BR58)=""),NA(),INDEX(International!R$3:R$2000,_xlfn.XMATCH(100,International!R$3:R$2000,1,1)+$BR58)), NA())</f>
        <v>150</v>
      </c>
      <c r="CY58">
        <f t="shared" si="48"/>
        <v>15.385601622163094</v>
      </c>
      <c r="CZ58">
        <f>IF(OR(ISNA($A58),$AC58&lt;100),NA(),IF($BR58=0,0,FLOOR((CX58-_xlfn.XLOOKUP(_xlfn.AGGREGATE(5,6,$BR$3:$BR2009),$BR$3:$BR$2000,CX$3:CX$2000,1,1))/_xlfn.XLOOKUP($BR58,$BR$3:$BR$2000,$BR$3:$BR$2000,1,1), 1)))</f>
        <v>5</v>
      </c>
      <c r="DA58">
        <f t="shared" si="40"/>
        <v>0</v>
      </c>
      <c r="DB58" cm="1">
        <f t="array" ref="DB58">IFERROR(IF(OR(ISNA($A58),$AC58&lt;100,INDEX(International!U$3:U$2000,_xlfn.XMATCH(100,International!U$3:U$2000,1,1)+$BR58)=""),NA(),INDEX(International!U$3:U$2000,_xlfn.XMATCH(100,International!U$3:U$2000,1,1)+$BR58)), NA())</f>
        <v>3150</v>
      </c>
      <c r="DC58">
        <f t="shared" si="49"/>
        <v>1.808216563731339</v>
      </c>
      <c r="DD58">
        <f>IF(OR(ISNA($A58),$AC58&lt;100),NA(),IF($BR58=0,0,FLOOR((DB58-_xlfn.XLOOKUP(_xlfn.AGGREGATE(5,6,$BR$3:$BR2009),$BR$3:$BR$2000,DB$3:DB$2000,1,1))/_xlfn.XLOOKUP($BR58,$BR$3:$BR$2000,$BR$3:$BR$2000,1,1), 1)))</f>
        <v>338</v>
      </c>
      <c r="DE58">
        <f t="shared" si="41"/>
        <v>2.3218335537660884</v>
      </c>
      <c r="DF58" cm="1">
        <f t="array" ref="DF58">IFERROR(IF(OR(ISNA($A58),$AC58&lt;100,INDEX(International!X$3:X$2000,_xlfn.XMATCH(100,International!X$3:X$2000,1,1)+$BR58)=""),NA(),INDEX(International!X$3:X$2000,_xlfn.XMATCH(100,International!X$3:X$2000,1,1)+$BR58)), NA())</f>
        <v>1140</v>
      </c>
      <c r="DG58">
        <f t="shared" si="50"/>
        <v>2.5634000615570236</v>
      </c>
      <c r="DH58">
        <f>IF(OR(ISNA($A58),$AC58&lt;100),NA(),IF($BR58=0,0,FLOOR((DF58-_xlfn.XLOOKUP(_xlfn.AGGREGATE(5,6,$BR$3:$BR2009),$BR$3:$BR$2000,DF$3:DF$2000,1,1))/_xlfn.XLOOKUP($BR58,$BR$3:$BR$2000,$BR$3:$BR$2000,1,1), 1)))</f>
        <v>113</v>
      </c>
      <c r="DI58">
        <f t="shared" si="42"/>
        <v>1.9433582098747317</v>
      </c>
      <c r="DJ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57+1,DJ57+1,NA())))</f>
        <v>#N/A</v>
      </c>
      <c r="DK58" t="e" cm="1">
        <f t="array" ref="DK58">IFERROR(IF(ISNA($A58),NA(),INDEX(B$3:B$2000,_xlfn.XMATCH(Configuration!$B$12,B$3:B$2000,1,1)+$DJ58)-0), NA())</f>
        <v>#N/A</v>
      </c>
      <c r="DL58" t="e" cm="1">
        <f t="array" ref="DL58">IFERROR(IF(ISNA($A58),NA(),INDEX(E$3:E$2000,_xlfn.XMATCH(Configuration!$B$12,E$3:E$2000,1,1)+$DJ58)-0), NA())</f>
        <v>#N/A</v>
      </c>
      <c r="DM58" t="e" cm="1">
        <f t="array" ref="DM58">IFERROR(IF(ISNA($A58),NA(),INDEX(H$3:H$2000,_xlfn.XMATCH(Configuration!$B$12,H$3:H$2000,1,1)+$DJ58)-0), NA())</f>
        <v>#N/A</v>
      </c>
      <c r="DN58" t="e" cm="1">
        <f t="array" ref="DN58">IFERROR(IF(ISNA($A58),NA(),INDEX(K$3:K$2000,_xlfn.XMATCH(Configuration!$B$12,K$3:K$2000,1,1)+$DJ58)-0), NA())</f>
        <v>#N/A</v>
      </c>
      <c r="DO58" t="e" cm="1">
        <f t="array" ref="DO58">IFERROR(IF(ISNA($A58),NA(),INDEX(N$3:N$2000,_xlfn.XMATCH(Configuration!$B$12,N$3:N$2000,1,1)+$DJ58)-0), NA())</f>
        <v>#N/A</v>
      </c>
      <c r="DP58" t="e" cm="1">
        <f t="array" ref="DP58">IFERROR(IF(ISNA($A58),NA(),INDEX(Q$3:Q$2000,_xlfn.XMATCH(Configuration!$B$12,Q$3:Q$2000,1,1)+$DJ58)-0), NA())</f>
        <v>#N/A</v>
      </c>
      <c r="DQ58" t="e" cm="1">
        <f t="array" ref="DQ58">IFERROR(IF(ISNA($A58),NA(),INDEX(T$3:T$2000,_xlfn.XMATCH(Configuration!$B$12,T$3:T$2000,1,1)+$DJ58)-0), NA())</f>
        <v>#N/A</v>
      </c>
      <c r="DR58" t="e" cm="1">
        <f t="array" ref="DR58">IFERROR(IF(ISNA($A58),NA(),INDEX(W$3:W$2000,_xlfn.XMATCH(Configuration!$B$12,W$3:W$2000,1,1)+$DJ58)-0), NA())</f>
        <v>#N/A</v>
      </c>
    </row>
    <row r="59" spans="1:12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8"/>
        <v>850</v>
      </c>
      <c r="AD59">
        <f t="shared" si="9"/>
        <v>31</v>
      </c>
      <c r="AE59">
        <f t="shared" si="10"/>
        <v>8</v>
      </c>
      <c r="AF59" s="5">
        <f t="shared" si="11"/>
        <v>0.9859154929577465</v>
      </c>
      <c r="AG59">
        <f t="shared" si="12"/>
        <v>811</v>
      </c>
      <c r="AH59">
        <f t="shared" si="13"/>
        <v>497</v>
      </c>
      <c r="AI59">
        <f t="shared" si="14"/>
        <v>27</v>
      </c>
      <c r="AJ59">
        <f t="shared" si="15"/>
        <v>2</v>
      </c>
      <c r="AK59">
        <f t="shared" si="16"/>
        <v>468</v>
      </c>
      <c r="AL59" s="2">
        <f t="shared" si="17"/>
        <v>0.20512820512820512</v>
      </c>
      <c r="AM59" s="2">
        <f t="shared" si="18"/>
        <v>0.79487179487179482</v>
      </c>
      <c r="AN59" s="2">
        <f t="shared" si="19"/>
        <v>7.058823529411765E-3</v>
      </c>
      <c r="AO59" s="2">
        <f t="shared" si="20"/>
        <v>0.41529411764705881</v>
      </c>
      <c r="AP59" s="2">
        <f t="shared" si="21"/>
        <v>3.5294117647058825E-3</v>
      </c>
      <c r="AQ59" s="2">
        <f t="shared" si="22"/>
        <v>5.8823529411764705E-2</v>
      </c>
      <c r="AR59" s="2">
        <f t="shared" si="23"/>
        <v>0.21647058823529411</v>
      </c>
      <c r="AS59" s="2">
        <f t="shared" si="24"/>
        <v>1.411764705882353E-2</v>
      </c>
      <c r="AT59" s="2">
        <f t="shared" si="25"/>
        <v>7.5294117647058817E-2</v>
      </c>
      <c r="AU59" s="2">
        <f t="shared" si="26"/>
        <v>0.20941176470588235</v>
      </c>
      <c r="AV59" s="3">
        <f t="shared" ca="1" si="27"/>
        <v>93</v>
      </c>
      <c r="AW59" s="2">
        <f t="shared" si="28"/>
        <v>0.19718309859154928</v>
      </c>
      <c r="AX59" s="2">
        <f t="shared" si="29"/>
        <v>-1.4084507042253521E-2</v>
      </c>
      <c r="AY59">
        <f t="shared" si="30"/>
        <v>4</v>
      </c>
      <c r="AZ59">
        <f t="shared" si="31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2"/>
        <v>10</v>
      </c>
      <c r="BS59">
        <f>IFERROR(IF(OR(ISNA($A59),$AC59&lt;100),NA(),IF(FLOOR(2^($BR59+(LOG(100)/LOG(2))),2)-100&gt; _xlfn.AGGREGATE(4,6,$BZ$3:$DF$2000)+2000,NA(),FLOOR(2^($BR59+(LOG(100)/LOG(2))),2))), NA())</f>
        <v>102400</v>
      </c>
      <c r="BT59">
        <f>IFERROR(IF(OR(ISNA($A59),$AC59&lt;100),NA(),IF(FLOOR((2^(($BR59+4*LOG(10)/LOG(2))/2)),2)&gt; _xlfn.AGGREGATE(4,6,$BZ$3:$DF$2000)+2000,NA(),FLOOR((2^(($BR59+4*LOG(10)/LOG(2))/2)),2))), NA())</f>
        <v>3200</v>
      </c>
      <c r="BU59">
        <f>IFERROR(IF(OR(ISNA($A59),$AC59&lt;100),NA(),IF(FLOOR((2^(($BR59+6*LOG(10)/LOG(2))/3)),2)&gt; _xlfn.AGGREGATE(4,6,$BZ$3:$DF$2000)+2000,NA(),FLOOR((2^(($BR59+6*LOG(10)/LOG(2))/3)),2))), NA())</f>
        <v>1006</v>
      </c>
      <c r="BV59">
        <f>IFERROR(IF(OR(ISNA($A59),$AC59&lt;100),NA(),IF(FLOOR((2^(($BR59+8*LOG(10)/LOG(2))/4)),2)&gt; _xlfn.AGGREGATE(4,6,$BZ$3:$DF$2000)+2000,NA(),FLOOR((2^(($BR59+8*LOG(10)/LOG(2))/4)),2))), NA())</f>
        <v>564</v>
      </c>
      <c r="BW59">
        <f>IFERROR(IF(OR(ISNA($A59),$AC59&lt;100),NA(),IF(FLOOR((2^(($BR59+10*LOG(10)/LOG(2))/5)),2)&gt; _xlfn.AGGREGATE(4,6,$BZ$3:$DF$2000)+2000,NA(),FLOOR((2^(($BR59+10*LOG(10)/LOG(2))/5)),2))),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_xlfn.AGGREGATE(4,6,$BZ$3:$DF$2000)+2000,NA(),FLOOR((2^(($BR59+2*_xlfn.XLOOKUP(_xlfn.AGGREGATE(4,6,$BR$3:$BR2010),$BR$3:$BR$2000,$CA$3:$CA$2000,1,1)*LOG(10)/LOG(2))/_xlfn.XLOOKUP(_xlfn.AGGREGATE(4,6,$BR$3:$BR2010),$BR$3:$BR$2000,$CA$3:$CA$2000,1,1))),2))), NA())</f>
        <v>472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2259</v>
      </c>
      <c r="BZ59">
        <f t="shared" si="33"/>
        <v>850</v>
      </c>
      <c r="CA59">
        <f t="shared" si="43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>
        <f t="shared" si="34"/>
        <v>3.8514300589464803</v>
      </c>
      <c r="CD59" cm="1">
        <f t="array" ref="CD59">IFERROR(IF(OR(ISNA($A59),$AC59&lt;100,INDEX(International!C$3:C$2000,_xlfn.XMATCH(100,International!C$3:C$2000,1,1)+$BR59)=""),NA(),INDEX(International!C$3:C$2000,_xlfn.XMATCH(100,International!C$3:C$2000,1,1)+$BR59)), NA())</f>
        <v>3089</v>
      </c>
      <c r="CE59">
        <f t="shared" si="44"/>
        <v>2.0205824751240042</v>
      </c>
      <c r="CF59">
        <f>IF(OR(ISNA($A59),$AC59&lt;100),NA(),IF($BR59=0,0,FLOOR((CD59-_xlfn.XLOOKUP(_xlfn.AGGREGATE(5,6,$BR$3:$BR2010),$BR$3:$BR$2000,CD$3:CD$2000,1,1))/_xlfn.XLOOKUP($BR59,$BR$3:$BR$2000,$BR$3:$BR$2000,1,1), 1)))</f>
        <v>293</v>
      </c>
      <c r="CG59">
        <f t="shared" si="35"/>
        <v>3.2888453258413892</v>
      </c>
      <c r="CH59" cm="1">
        <f t="array" ref="CH59">IFERROR(IF(OR(ISNA($A59),$AC59&lt;100,INDEX(International!F$3:F$2000,_xlfn.XMATCH(100,International!F$3:F$2000,1,1)+$BR59)=""),NA(),INDEX(International!F$3:F$2000,_xlfn.XMATCH(100,International!F$3:F$2000,1,1)+$BR59)), NA())</f>
        <v>1784</v>
      </c>
      <c r="CI59">
        <f t="shared" si="45"/>
        <v>2.4055556537917182</v>
      </c>
      <c r="CJ59">
        <f>IF(OR(ISNA($A59),$AC59&lt;100),NA(),IF($BR59=0,0,FLOOR((CH59-_xlfn.XLOOKUP(_xlfn.AGGREGATE(5,6,$BR$3:$BR2010),$BR$3:$BR$2000,CH$3:CH$2000,1,1))/_xlfn.XLOOKUP($BR59,$BR$3:$BR$2000,$BR$3:$BR$2000,1,1), 1)))</f>
        <v>168</v>
      </c>
      <c r="CK59">
        <f t="shared" si="36"/>
        <v>1.7815741280022908</v>
      </c>
      <c r="CL59" cm="1">
        <f t="array" ref="CL59">IFERROR(IF(OR(ISNA($A59),$AC59&lt;100,INDEX(International!I$3:I$2000,_xlfn.XMATCH(100,International!I$3:I$2000,1,1)+$BR59)=""),NA(),INDEX(International!I$3:I$2000,_xlfn.XMATCH(100,International!I$3:I$2000,1,1)+$BR59)), NA())</f>
        <v>1255</v>
      </c>
      <c r="CM59">
        <f t="shared" si="46"/>
        <v>2.7400146980323981</v>
      </c>
      <c r="CN59">
        <f>IF(OR(ISNA($A59),$AC59&lt;100),NA(),IF($BR59=0,0,FLOOR((CL59-_xlfn.XLOOKUP(_xlfn.AGGREGATE(5,6,$BR$3:$BR2010),$BR$3:$BR$2000,CL$3:CL$2000,1,1))/_xlfn.XLOOKUP($BR59,$BR$3:$BR$2000,$BR$3:$BR$2000,1,1), 1)))</f>
        <v>99</v>
      </c>
      <c r="CO59">
        <f t="shared" si="37"/>
        <v>8.012850644098565</v>
      </c>
      <c r="CP59" cm="1">
        <f t="array" ref="CP59">IFERROR(IF(OR(ISNA($A59),$AC59&lt;100,INDEX(International!L$3:L$2000,_xlfn.XMATCH(100,International!L$3:L$2000,1,1)+$BR59)=""),NA(),INDEX(International!L$3:L$2000,_xlfn.XMATCH(100,International!L$3:L$2000,1,1)+$BR59)), NA())</f>
        <v>2179</v>
      </c>
      <c r="CQ59">
        <f t="shared" si="47"/>
        <v>2.2494180405704816</v>
      </c>
      <c r="CR59">
        <f>IF(OR(ISNA($A59),$AC59&lt;100),NA(),IF($BR59=0,0,FLOOR((CP59-_xlfn.XLOOKUP(_xlfn.AGGREGATE(5,6,$BR$3:$BR2010),$BR$3:$BR$2000,CP$3:CP$2000,1,1))/_xlfn.XLOOKUP($BR59,$BR$3:$BR$2000,$BR$3:$BR$2000,1,1), 1)))</f>
        <v>206</v>
      </c>
      <c r="CS59">
        <f t="shared" si="38"/>
        <v>2.5649047358973704</v>
      </c>
      <c r="CT59" cm="1">
        <f t="array" ref="CT59">IFERROR(IF(OR(ISNA($A59),$AC59&lt;100,INDEX(International!O$3:O$2000,_xlfn.XMATCH(100,International!O$3:O$2000,1,1)+$BR59)=""),NA(),INDEX(International!O$3:O$2000,_xlfn.XMATCH(100,International!O$3:O$2000,1,1)+$BR59)), NA())</f>
        <v>1058</v>
      </c>
      <c r="CU59">
        <f>IF(OR(ISNA($A59),$AC59&lt;100),NA(),IF(CT59=100,0,($BR59*LOG(2)/LOG(CT59/100))))</f>
        <v>2.9383524353253967</v>
      </c>
      <c r="CV59">
        <f>IF(OR(ISNA($A59),$AC59&lt;100),NA(),IF($BR59=0,0,FLOOR((CT59-_xlfn.XLOOKUP(_xlfn.AGGREGATE(5,6,$BR$3:$BR2010),$BR$3:$BR$2000,CT$3:CT$2000,1,1))/_xlfn.XLOOKUP($BR59,$BR$3:$BR$2000,$BR$3:$BR$2000,1,1), 1)))</f>
        <v>94</v>
      </c>
      <c r="CW59">
        <f t="shared" si="39"/>
        <v>3.9068448238544695</v>
      </c>
      <c r="CX59" cm="1">
        <f t="array" ref="CX59">IFERROR(IF(OR(ISNA($A59),$AC59&lt;100,INDEX(International!R$3:R$2000,_xlfn.XMATCH(100,International!R$3:R$2000,1,1)+$BR59)=""),NA(),INDEX(International!R$3:R$2000,_xlfn.XMATCH(100,International!R$3:R$2000,1,1)+$BR59)), NA())</f>
        <v>160</v>
      </c>
      <c r="CY59">
        <f t="shared" si="48"/>
        <v>14.747698473569486</v>
      </c>
      <c r="CZ59">
        <f>IF(OR(ISNA($A59),$AC59&lt;100),NA(),IF($BR59=0,0,FLOOR((CX59-_xlfn.XLOOKUP(_xlfn.AGGREGATE(5,6,$BR$3:$BR2010),$BR$3:$BR$2000,CX$3:CX$2000,1,1))/_xlfn.XLOOKUP($BR59,$BR$3:$BR$2000,$BR$3:$BR$2000,1,1), 1)))</f>
        <v>5</v>
      </c>
      <c r="DA59">
        <f t="shared" si="40"/>
        <v>10.740053666281316</v>
      </c>
      <c r="DB59" cm="1">
        <f t="array" ref="DB59">IFERROR(IF(OR(ISNA($A59),$AC59&lt;100,INDEX(International!U$3:U$2000,_xlfn.XMATCH(100,International!U$3:U$2000,1,1)+$BR59)=""),NA(),INDEX(International!U$3:U$2000,_xlfn.XMATCH(100,International!U$3:U$2000,1,1)+$BR59)), NA())</f>
        <v>3736</v>
      </c>
      <c r="DC59">
        <f t="shared" si="49"/>
        <v>1.9144535798897908</v>
      </c>
      <c r="DD59">
        <f>IF(OR(ISNA($A59),$AC59&lt;100),NA(),IF($BR59=0,0,FLOOR((DB59-_xlfn.XLOOKUP(_xlfn.AGGREGATE(5,6,$BR$3:$BR2010),$BR$3:$BR$2000,DB$3:DB$2000,1,1))/_xlfn.XLOOKUP($BR59,$BR$3:$BR$2000,$BR$3:$BR$2000,1,1), 1)))</f>
        <v>363</v>
      </c>
      <c r="DE59">
        <f t="shared" si="41"/>
        <v>4.0626851776280626</v>
      </c>
      <c r="DF59" cm="1">
        <f t="array" ref="DF59">IFERROR(IF(OR(ISNA($A59),$AC59&lt;100,INDEX(International!X$3:X$2000,_xlfn.XMATCH(100,International!X$3:X$2000,1,1)+$BR59)=""),NA(),INDEX(International!X$3:X$2000,_xlfn.XMATCH(100,International!X$3:X$2000,1,1)+$BR59)), NA())</f>
        <v>1341</v>
      </c>
      <c r="DG59">
        <f t="shared" si="50"/>
        <v>2.6700577595474959</v>
      </c>
      <c r="DH59">
        <f>IF(OR(ISNA($A59),$AC59&lt;100),NA(),IF($BR59=0,0,FLOOR((DF59-_xlfn.XLOOKUP(_xlfn.AGGREGATE(5,6,$BR$3:$BR2010),$BR$3:$BR$2000,DF$3:DF$2000,1,1))/_xlfn.XLOOKUP($BR59,$BR$3:$BR$2000,$BR$3:$BR$2000,1,1), 1)))</f>
        <v>122</v>
      </c>
      <c r="DI59">
        <f t="shared" si="42"/>
        <v>4.2684803660132964</v>
      </c>
      <c r="DJ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58+1,DJ58+1,NA())))</f>
        <v>#N/A</v>
      </c>
      <c r="DK59" t="e" cm="1">
        <f t="array" ref="DK59">IFERROR(IF(ISNA($A59),NA(),INDEX(B$3:B$2000,_xlfn.XMATCH(Configuration!$B$12,B$3:B$2000,1,1)+$DJ59)-0), NA())</f>
        <v>#N/A</v>
      </c>
      <c r="DL59" t="e" cm="1">
        <f t="array" ref="DL59">IFERROR(IF(ISNA($A59),NA(),INDEX(E$3:E$2000,_xlfn.XMATCH(Configuration!$B$12,E$3:E$2000,1,1)+$DJ59)-0), NA())</f>
        <v>#N/A</v>
      </c>
      <c r="DM59" t="e" cm="1">
        <f t="array" ref="DM59">IFERROR(IF(ISNA($A59),NA(),INDEX(H$3:H$2000,_xlfn.XMATCH(Configuration!$B$12,H$3:H$2000,1,1)+$DJ59)-0), NA())</f>
        <v>#N/A</v>
      </c>
      <c r="DN59" t="e" cm="1">
        <f t="array" ref="DN59">IFERROR(IF(ISNA($A59),NA(),INDEX(K$3:K$2000,_xlfn.XMATCH(Configuration!$B$12,K$3:K$2000,1,1)+$DJ59)-0), NA())</f>
        <v>#N/A</v>
      </c>
      <c r="DO59" t="e" cm="1">
        <f t="array" ref="DO59">IFERROR(IF(ISNA($A59),NA(),INDEX(N$3:N$2000,_xlfn.XMATCH(Configuration!$B$12,N$3:N$2000,1,1)+$DJ59)-0), NA())</f>
        <v>#N/A</v>
      </c>
      <c r="DP59" t="e" cm="1">
        <f t="array" ref="DP59">IFERROR(IF(ISNA($A59),NA(),INDEX(Q$3:Q$2000,_xlfn.XMATCH(Configuration!$B$12,Q$3:Q$2000,1,1)+$DJ59)-0), NA())</f>
        <v>#N/A</v>
      </c>
      <c r="DQ59" t="e" cm="1">
        <f t="array" ref="DQ59">IFERROR(IF(ISNA($A59),NA(),INDEX(T$3:T$2000,_xlfn.XMATCH(Configuration!$B$12,T$3:T$2000,1,1)+$DJ59)-0), NA())</f>
        <v>#N/A</v>
      </c>
      <c r="DR59" t="e" cm="1">
        <f t="array" ref="DR59">IFERROR(IF(ISNA($A59),NA(),INDEX(W$3:W$2000,_xlfn.XMATCH(Configuration!$B$12,W$3:W$2000,1,1)+$DJ59)-0), NA())</f>
        <v>#N/A</v>
      </c>
    </row>
    <row r="60" spans="1:12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8"/>
        <v>1072</v>
      </c>
      <c r="AD60">
        <f t="shared" si="9"/>
        <v>31</v>
      </c>
      <c r="AE60">
        <f t="shared" si="10"/>
        <v>8</v>
      </c>
      <c r="AF60" s="5">
        <f t="shared" si="11"/>
        <v>1.5857142857142856</v>
      </c>
      <c r="AG60">
        <f t="shared" si="12"/>
        <v>1033</v>
      </c>
      <c r="AH60">
        <f t="shared" si="13"/>
        <v>636</v>
      </c>
      <c r="AI60">
        <f t="shared" si="14"/>
        <v>27</v>
      </c>
      <c r="AJ60">
        <f t="shared" si="15"/>
        <v>2</v>
      </c>
      <c r="AK60">
        <f t="shared" si="16"/>
        <v>607</v>
      </c>
      <c r="AL60" s="2">
        <f t="shared" si="17"/>
        <v>0.20512820512820512</v>
      </c>
      <c r="AM60" s="2">
        <f t="shared" si="18"/>
        <v>0.79487179487179482</v>
      </c>
      <c r="AN60" s="2">
        <f t="shared" si="19"/>
        <v>8.3955223880597014E-3</v>
      </c>
      <c r="AO60" s="2">
        <f t="shared" si="20"/>
        <v>0.40671641791044777</v>
      </c>
      <c r="AP60" s="2">
        <f t="shared" si="21"/>
        <v>2.798507462686567E-3</v>
      </c>
      <c r="AQ60" s="2">
        <f t="shared" si="22"/>
        <v>6.25E-2</v>
      </c>
      <c r="AR60" s="2">
        <f t="shared" si="23"/>
        <v>0.20615671641791045</v>
      </c>
      <c r="AS60" s="2">
        <f t="shared" si="24"/>
        <v>1.5858208955223881E-2</v>
      </c>
      <c r="AT60" s="2">
        <f t="shared" si="25"/>
        <v>8.3955223880597021E-2</v>
      </c>
      <c r="AU60" s="2">
        <f t="shared" si="26"/>
        <v>0.21361940298507462</v>
      </c>
      <c r="AV60" s="3">
        <f t="shared" ca="1" si="27"/>
        <v>117.42857142857143</v>
      </c>
      <c r="AW60" s="2">
        <f t="shared" si="28"/>
        <v>0.26117647058823529</v>
      </c>
      <c r="AX60" s="2">
        <f t="shared" si="29"/>
        <v>0.58571428571428574</v>
      </c>
      <c r="AY60">
        <f t="shared" si="30"/>
        <v>4</v>
      </c>
      <c r="AZ60">
        <f t="shared" si="31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2"/>
        <v>11</v>
      </c>
      <c r="BS60" t="e">
        <f>IFERROR(IF(OR(ISNA($A60),$AC60&lt;100),NA(),IF(FLOOR(2^($BR60+(LOG(100)/LOG(2))),2)-100&gt; _xlfn.AGGREGATE(4,6,$BZ$3:$DF$2000)+2000,NA(),FLOOR(2^($BR60+(LOG(100)/LOG(2))),2))), NA())</f>
        <v>#N/A</v>
      </c>
      <c r="BT60">
        <f>IFERROR(IF(OR(ISNA($A60),$AC60&lt;100),NA(),IF(FLOOR((2^(($BR60+4*LOG(10)/LOG(2))/2)),2)&gt; _xlfn.AGGREGATE(4,6,$BZ$3:$DF$2000)+2000,NA(),FLOOR((2^(($BR60+4*LOG(10)/LOG(2))/2)),2))), NA())</f>
        <v>4524</v>
      </c>
      <c r="BU60">
        <f>IFERROR(IF(OR(ISNA($A60),$AC60&lt;100),NA(),IF(FLOOR((2^(($BR60+6*LOG(10)/LOG(2))/3)),2)&gt; _xlfn.AGGREGATE(4,6,$BZ$3:$DF$2000)+2000,NA(),FLOOR((2^(($BR60+6*LOG(10)/LOG(2))/3)),2))), NA())</f>
        <v>1268</v>
      </c>
      <c r="BV60">
        <f>IFERROR(IF(OR(ISNA($A60),$AC60&lt;100),NA(),IF(FLOOR((2^(($BR60+8*LOG(10)/LOG(2))/4)),2)&gt; _xlfn.AGGREGATE(4,6,$BZ$3:$DF$2000)+2000,NA(),FLOOR((2^(($BR60+8*LOG(10)/LOG(2))/4)),2))), NA())</f>
        <v>672</v>
      </c>
      <c r="BW60">
        <f>IFERROR(IF(OR(ISNA($A60),$AC60&lt;100),NA(),IF(FLOOR((2^(($BR60+10*LOG(10)/LOG(2))/5)),2)&gt; _xlfn.AGGREGATE(4,6,$BZ$3:$DF$2000)+2000,NA(),FLOOR((2^(($BR60+10*LOG(10)/LOG(2))/5)),2))),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_xlfn.AGGREGATE(4,6,$BZ$3:$DF$2000)+2000,NA(),FLOOR((2^(($BR60+2*_xlfn.XLOOKUP(_xlfn.AGGREGATE(4,6,$BR$3:$BR2011),$BR$3:$BR$2000,$CA$3:$CA$2000,1,1)*LOG(10)/LOG(2))/_xlfn.XLOOKUP(_xlfn.AGGREGATE(4,6,$BR$3:$BR2011),$BR$3:$BR$2000,$CA$3:$CA$2000,1,1))),2))), NA())</f>
        <v>552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2474</v>
      </c>
      <c r="BZ60">
        <f t="shared" si="33"/>
        <v>1072</v>
      </c>
      <c r="CA60">
        <f t="shared" si="43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>
        <f t="shared" si="34"/>
        <v>2.9871240665373833</v>
      </c>
      <c r="CD60" cm="1">
        <f t="array" ref="CD60">IFERROR(IF(OR(ISNA($A60),$AC60&lt;100,INDEX(International!C$3:C$2000,_xlfn.XMATCH(100,International!C$3:C$2000,1,1)+$BR60)=""),NA(),INDEX(International!C$3:C$2000,_xlfn.XMATCH(100,International!C$3:C$2000,1,1)+$BR60)), NA())</f>
        <v>3858</v>
      </c>
      <c r="CE60">
        <f t="shared" si="44"/>
        <v>2.0873731759692586</v>
      </c>
      <c r="CF60">
        <f>IF(OR(ISNA($A60),$AC60&lt;100),NA(),IF($BR60=0,0,FLOOR((CD60-_xlfn.XLOOKUP(_xlfn.AGGREGATE(5,6,$BR$3:$BR2011),$BR$3:$BR$2000,CD$3:CD$2000,1,1))/_xlfn.XLOOKUP($BR60,$BR$3:$BR$2000,$BR$3:$BR$2000,1,1), 1)))</f>
        <v>336</v>
      </c>
      <c r="CG60">
        <f t="shared" si="35"/>
        <v>3.1180499405270914</v>
      </c>
      <c r="CH60" cm="1">
        <f t="array" ref="CH60">IFERROR(IF(OR(ISNA($A60),$AC60&lt;100,INDEX(International!F$3:F$2000,_xlfn.XMATCH(100,International!F$3:F$2000,1,1)+$BR60)=""),NA(),INDEX(International!F$3:F$2000,_xlfn.XMATCH(100,International!F$3:F$2000,1,1)+$BR60)), NA())</f>
        <v>2281</v>
      </c>
      <c r="CI60">
        <f t="shared" si="45"/>
        <v>2.4381623611619005</v>
      </c>
      <c r="CJ60">
        <f>IF(OR(ISNA($A60),$AC60&lt;100),NA(),IF($BR60=0,0,FLOOR((CH60-_xlfn.XLOOKUP(_xlfn.AGGREGATE(5,6,$BR$3:$BR2011),$BR$3:$BR$2000,CH$3:CH$2000,1,1))/_xlfn.XLOOKUP($BR60,$BR$3:$BR$2000,$BR$3:$BR$2000,1,1), 1)))</f>
        <v>198</v>
      </c>
      <c r="CK60">
        <f t="shared" si="36"/>
        <v>2.8204700467754584</v>
      </c>
      <c r="CL60" cm="1">
        <f t="array" ref="CL60">IFERROR(IF(OR(ISNA($A60),$AC60&lt;100,INDEX(International!I$3:I$2000,_xlfn.XMATCH(100,International!I$3:I$2000,1,1)+$BR60)=""),NA(),INDEX(International!I$3:I$2000,_xlfn.XMATCH(100,International!I$3:I$2000,1,1)+$BR60)), NA())</f>
        <v>1326</v>
      </c>
      <c r="CM60">
        <f t="shared" si="46"/>
        <v>2.9498454904461942</v>
      </c>
      <c r="CN60">
        <f>IF(OR(ISNA($A60),$AC60&lt;100),NA(),IF($BR60=0,0,FLOOR((CL60-_xlfn.XLOOKUP(_xlfn.AGGREGATE(5,6,$BR$3:$BR2011),$BR$3:$BR$2000,CL$3:CL$2000,1,1))/_xlfn.XLOOKUP($BR60,$BR$3:$BR$2000,$BR$3:$BR$2000,1,1), 1)))</f>
        <v>96</v>
      </c>
      <c r="CO60">
        <f t="shared" si="37"/>
        <v>12.59550363119075</v>
      </c>
      <c r="CP60" cm="1">
        <f t="array" ref="CP60">IFERROR(IF(OR(ISNA($A60),$AC60&lt;100,INDEX(International!L$3:L$2000,_xlfn.XMATCH(100,International!L$3:L$2000,1,1)+$BR60)=""),NA(),INDEX(International!L$3:L$2000,_xlfn.XMATCH(100,International!L$3:L$2000,1,1)+$BR60)), NA())</f>
        <v>2727</v>
      </c>
      <c r="CQ60">
        <f t="shared" si="47"/>
        <v>2.3064457970577816</v>
      </c>
      <c r="CR60">
        <f>IF(OR(ISNA($A60),$AC60&lt;100),NA(),IF($BR60=0,0,FLOOR((CP60-_xlfn.XLOOKUP(_xlfn.AGGREGATE(5,6,$BR$3:$BR2011),$BR$3:$BR$2000,CP$3:CP$2000,1,1))/_xlfn.XLOOKUP($BR60,$BR$3:$BR$2000,$BR$3:$BR$2000,1,1), 1)))</f>
        <v>237</v>
      </c>
      <c r="CS60">
        <f t="shared" si="38"/>
        <v>3.0897717377366365</v>
      </c>
      <c r="CT60" cm="1">
        <f t="array" ref="CT60">IFERROR(IF(OR(ISNA($A60),$AC60&lt;100,INDEX(International!O$3:O$2000,_xlfn.XMATCH(100,International!O$3:O$2000,1,1)+$BR60)=""),NA(),INDEX(International!O$3:O$2000,_xlfn.XMATCH(100,International!O$3:O$2000,1,1)+$BR60)), NA())</f>
        <v>1243</v>
      </c>
      <c r="CU60">
        <f>IF(OR(ISNA($A60),$AC60&lt;100),NA(),IF(CT60=100,0,($BR60*LOG(2)/LOG(CT60/100))))</f>
        <v>3.0255069006831694</v>
      </c>
      <c r="CV60">
        <f>IF(OR(ISNA($A60),$AC60&lt;100),NA(),IF($BR60=0,0,FLOOR((CT60-_xlfn.XLOOKUP(_xlfn.AGGREGATE(5,6,$BR$3:$BR2011),$BR$3:$BR$2000,CT$3:CT$2000,1,1))/_xlfn.XLOOKUP($BR60,$BR$3:$BR$2000,$BR$3:$BR$2000,1,1), 1)))</f>
        <v>103</v>
      </c>
      <c r="CW60">
        <f t="shared" si="39"/>
        <v>4.3013218975781644</v>
      </c>
      <c r="CX60" cm="1">
        <f t="array" ref="CX60">IFERROR(IF(OR(ISNA($A60),$AC60&lt;100,INDEX(International!R$3:R$2000,_xlfn.XMATCH(100,International!R$3:R$2000,1,1)+$BR60)=""),NA(),INDEX(International!R$3:R$2000,_xlfn.XMATCH(100,International!R$3:R$2000,1,1)+$BR60)), NA())</f>
        <v>178</v>
      </c>
      <c r="CY60">
        <f t="shared" si="48"/>
        <v>13.223104870909056</v>
      </c>
      <c r="CZ60">
        <f>IF(OR(ISNA($A60),$AC60&lt;100),NA(),IF($BR60=0,0,FLOOR((CX60-_xlfn.XLOOKUP(_xlfn.AGGREGATE(5,6,$BR$3:$BR2011),$BR$3:$BR$2000,CX$3:CX$2000,1,1))/_xlfn.XLOOKUP($BR60,$BR$3:$BR$2000,$BR$3:$BR$2000,1,1), 1)))</f>
        <v>6</v>
      </c>
      <c r="DA60">
        <f t="shared" si="40"/>
        <v>6.5017250083321763</v>
      </c>
      <c r="DB60" cm="1">
        <f t="array" ref="DB60">IFERROR(IF(OR(ISNA($A60),$AC60&lt;100,INDEX(International!U$3:U$2000,_xlfn.XMATCH(100,International!U$3:U$2000,1,1)+$BR60)=""),NA(),INDEX(International!U$3:U$2000,_xlfn.XMATCH(100,International!U$3:U$2000,1,1)+$BR60)), NA())</f>
        <v>4335</v>
      </c>
      <c r="DC60">
        <f t="shared" si="49"/>
        <v>2.0228173471881914</v>
      </c>
      <c r="DD60">
        <f>IF(OR(ISNA($A60),$AC60&lt;100),NA(),IF($BR60=0,0,FLOOR((DB60-_xlfn.XLOOKUP(_xlfn.AGGREGATE(5,6,$BR$3:$BR2011),$BR$3:$BR$2000,DB$3:DB$2000,1,1))/_xlfn.XLOOKUP($BR60,$BR$3:$BR$2000,$BR$3:$BR$2000,1,1), 1)))</f>
        <v>384</v>
      </c>
      <c r="DE60">
        <f t="shared" si="41"/>
        <v>4.6611889343938016</v>
      </c>
      <c r="DF60" cm="1">
        <f t="array" ref="DF60">IFERROR(IF(OR(ISNA($A60),$AC60&lt;100,INDEX(International!X$3:X$2000,_xlfn.XMATCH(100,International!X$3:X$2000,1,1)+$BR60)=""),NA(),INDEX(International!X$3:X$2000,_xlfn.XMATCH(100,International!X$3:X$2000,1,1)+$BR60)), NA())</f>
        <v>1543</v>
      </c>
      <c r="DG60">
        <f t="shared" si="50"/>
        <v>2.7864564943170826</v>
      </c>
      <c r="DH60">
        <f>IF(OR(ISNA($A60),$AC60&lt;100),NA(),IF($BR60=0,0,FLOOR((DF60-_xlfn.XLOOKUP(_xlfn.AGGREGATE(5,6,$BR$3:$BR2011),$BR$3:$BR$2000,DF$3:DF$2000,1,1))/_xlfn.XLOOKUP($BR60,$BR$3:$BR$2000,$BR$3:$BR$2000,1,1), 1)))</f>
        <v>129</v>
      </c>
      <c r="DI60">
        <f t="shared" si="42"/>
        <v>4.9400079343871806</v>
      </c>
      <c r="DJ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59+1,DJ59+1,NA())))</f>
        <v>#N/A</v>
      </c>
      <c r="DK60" t="e" cm="1">
        <f t="array" ref="DK60">IFERROR(IF(ISNA($A60),NA(),INDEX(B$3:B$2000,_xlfn.XMATCH(Configuration!$B$12,B$3:B$2000,1,1)+$DJ60)-0), NA())</f>
        <v>#N/A</v>
      </c>
      <c r="DL60" t="e" cm="1">
        <f t="array" ref="DL60">IFERROR(IF(ISNA($A60),NA(),INDEX(E$3:E$2000,_xlfn.XMATCH(Configuration!$B$12,E$3:E$2000,1,1)+$DJ60)-0), NA())</f>
        <v>#N/A</v>
      </c>
      <c r="DM60" t="e" cm="1">
        <f t="array" ref="DM60">IFERROR(IF(ISNA($A60),NA(),INDEX(H$3:H$2000,_xlfn.XMATCH(Configuration!$B$12,H$3:H$2000,1,1)+$DJ60)-0), NA())</f>
        <v>#N/A</v>
      </c>
      <c r="DN60" t="e" cm="1">
        <f t="array" ref="DN60">IFERROR(IF(ISNA($A60),NA(),INDEX(K$3:K$2000,_xlfn.XMATCH(Configuration!$B$12,K$3:K$2000,1,1)+$DJ60)-0), NA())</f>
        <v>#N/A</v>
      </c>
      <c r="DO60" t="e" cm="1">
        <f t="array" ref="DO60">IFERROR(IF(ISNA($A60),NA(),INDEX(N$3:N$2000,_xlfn.XMATCH(Configuration!$B$12,N$3:N$2000,1,1)+$DJ60)-0), NA())</f>
        <v>#N/A</v>
      </c>
      <c r="DP60" t="e" cm="1">
        <f t="array" ref="DP60">IFERROR(IF(ISNA($A60),NA(),INDEX(Q$3:Q$2000,_xlfn.XMATCH(Configuration!$B$12,Q$3:Q$2000,1,1)+$DJ60)-0), NA())</f>
        <v>#N/A</v>
      </c>
      <c r="DQ60" t="e" cm="1">
        <f t="array" ref="DQ60">IFERROR(IF(ISNA($A60),NA(),INDEX(T$3:T$2000,_xlfn.XMATCH(Configuration!$B$12,T$3:T$2000,1,1)+$DJ60)-0), NA())</f>
        <v>#N/A</v>
      </c>
      <c r="DR60" t="e" cm="1">
        <f t="array" ref="DR60">IFERROR(IF(ISNA($A60),NA(),INDEX(W$3:W$2000,_xlfn.XMATCH(Configuration!$B$12,W$3:W$2000,1,1)+$DJ60)-0), NA())</f>
        <v>#N/A</v>
      </c>
    </row>
    <row r="61" spans="1:129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8"/>
        <v>1354</v>
      </c>
      <c r="AD61">
        <f t="shared" si="9"/>
        <v>94</v>
      </c>
      <c r="AE61">
        <f t="shared" si="10"/>
        <v>8</v>
      </c>
      <c r="AF61" s="5">
        <f t="shared" si="11"/>
        <v>1.2702702702702702</v>
      </c>
      <c r="AG61">
        <f t="shared" si="12"/>
        <v>1252</v>
      </c>
      <c r="AH61">
        <f t="shared" si="13"/>
        <v>821</v>
      </c>
      <c r="AI61">
        <f t="shared" si="14"/>
        <v>90</v>
      </c>
      <c r="AJ61">
        <f t="shared" si="15"/>
        <v>2</v>
      </c>
      <c r="AK61">
        <f t="shared" si="16"/>
        <v>729</v>
      </c>
      <c r="AL61" s="2">
        <f t="shared" si="17"/>
        <v>7.8431372549019607E-2</v>
      </c>
      <c r="AM61" s="2">
        <f t="shared" si="18"/>
        <v>0.92156862745098034</v>
      </c>
      <c r="AN61" s="2">
        <f t="shared" si="19"/>
        <v>1.4032496307237814E-2</v>
      </c>
      <c r="AO61" s="2">
        <f t="shared" si="20"/>
        <v>0.39364844903988183</v>
      </c>
      <c r="AP61" s="2">
        <f t="shared" si="21"/>
        <v>3.692762186115214E-3</v>
      </c>
      <c r="AQ61" s="2">
        <f t="shared" si="22"/>
        <v>7.3855243722304287E-2</v>
      </c>
      <c r="AR61" s="2">
        <f t="shared" si="23"/>
        <v>0.1912850812407681</v>
      </c>
      <c r="AS61" s="2">
        <f t="shared" si="24"/>
        <v>1.6248153618906941E-2</v>
      </c>
      <c r="AT61" s="2">
        <f t="shared" si="25"/>
        <v>8.8626292466765136E-2</v>
      </c>
      <c r="AU61" s="2">
        <f t="shared" si="26"/>
        <v>0.21861152141802068</v>
      </c>
      <c r="AV61" s="3">
        <f t="shared" ca="1" si="27"/>
        <v>150.71428571428572</v>
      </c>
      <c r="AW61" s="2">
        <f t="shared" si="28"/>
        <v>0.26305970149253732</v>
      </c>
      <c r="AX61" s="2">
        <f t="shared" si="29"/>
        <v>0.27027027027027029</v>
      </c>
      <c r="AY61">
        <f t="shared" si="30"/>
        <v>4</v>
      </c>
      <c r="AZ61">
        <f t="shared" si="31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2"/>
        <v>12</v>
      </c>
      <c r="BS61" t="e">
        <f>IFERROR(IF(OR(ISNA($A61),$AC61&lt;100),NA(),IF(FLOOR(2^($BR61+(LOG(100)/LOG(2))),2)-100&gt; _xlfn.AGGREGATE(4,6,$BZ$3:$DF$2000)+2000,NA(),FLOOR(2^($BR61+(LOG(100)/LOG(2))),2))), NA())</f>
        <v>#N/A</v>
      </c>
      <c r="BT61">
        <f>IFERROR(IF(OR(ISNA($A61),$AC61&lt;100),NA(),IF(FLOOR((2^(($BR61+4*LOG(10)/LOG(2))/2)),2)&gt; _xlfn.AGGREGATE(4,6,$BZ$3:$DF$2000)+2000,NA(),FLOOR((2^(($BR61+4*LOG(10)/LOG(2))/2)),2))), NA())</f>
        <v>6400</v>
      </c>
      <c r="BU61">
        <f>IFERROR(IF(OR(ISNA($A61),$AC61&lt;100),NA(),IF(FLOOR((2^(($BR61+6*LOG(10)/LOG(2))/3)),2)&gt; _xlfn.AGGREGATE(4,6,$BZ$3:$DF$2000)+2000,NA(),FLOOR((2^(($BR61+6*LOG(10)/LOG(2))/3)),2))), NA())</f>
        <v>1600</v>
      </c>
      <c r="BV61">
        <f>IFERROR(IF(OR(ISNA($A61),$AC61&lt;100),NA(),IF(FLOOR((2^(($BR61+8*LOG(10)/LOG(2))/4)),2)&gt; _xlfn.AGGREGATE(4,6,$BZ$3:$DF$2000)+2000,NA(),FLOOR((2^(($BR61+8*LOG(10)/LOG(2))/4)),2))), NA())</f>
        <v>800</v>
      </c>
      <c r="BW61">
        <f>IFERROR(IF(OR(ISNA($A61),$AC61&lt;100),NA(),IF(FLOOR((2^(($BR61+10*LOG(10)/LOG(2))/5)),2)&gt; _xlfn.AGGREGATE(4,6,$BZ$3:$DF$2000)+2000,NA(),FLOOR((2^(($BR61+10*LOG(10)/LOG(2))/5)),2))),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_xlfn.AGGREGATE(4,6,$BZ$3:$DF$2000)+2000,NA(),FLOOR((2^(($BR61+2*_xlfn.XLOOKUP(_xlfn.AGGREGATE(4,6,$BR$3:$BR2012),$BR$3:$BR$2000,$CA$3:$CA$2000,1,1)*LOG(10)/LOG(2))/_xlfn.XLOOKUP(_xlfn.AGGREGATE(4,6,$BR$3:$BR2012),$BR$3:$BR$2000,$CA$3:$CA$2000,1,1))),2))), NA())</f>
        <v>644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2689</v>
      </c>
      <c r="BZ61">
        <f t="shared" si="33"/>
        <v>1354</v>
      </c>
      <c r="CA61">
        <f t="shared" si="43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>
        <f t="shared" si="34"/>
        <v>2.9680386774263936</v>
      </c>
      <c r="CD61" cm="1">
        <f t="array" ref="CD61">IFERROR(IF(OR(ISNA($A61),$AC61&lt;100,INDEX(International!C$3:C$2000,_xlfn.XMATCH(100,International!C$3:C$2000,1,1)+$BR61)=""),NA(),INDEX(International!C$3:C$2000,_xlfn.XMATCH(100,International!C$3:C$2000,1,1)+$BR61)), NA())</f>
        <v>4636</v>
      </c>
      <c r="CE61">
        <f t="shared" si="44"/>
        <v>2.1680966288958312</v>
      </c>
      <c r="CF61">
        <f>IF(OR(ISNA($A61),$AC61&lt;100),NA(),IF($BR61=0,0,FLOOR((CD61-_xlfn.XLOOKUP(_xlfn.AGGREGATE(5,6,$BR$3:$BR2012),$BR$3:$BR$2000,CD$3:CD$2000,1,1))/_xlfn.XLOOKUP($BR61,$BR$3:$BR$2000,$BR$3:$BR$2000,1,1), 1)))</f>
        <v>373</v>
      </c>
      <c r="CG61">
        <f t="shared" si="35"/>
        <v>3.7731944447154739</v>
      </c>
      <c r="CH61" cm="1">
        <f t="array" ref="CH61">IFERROR(IF(OR(ISNA($A61),$AC61&lt;100,INDEX(International!F$3:F$2000,_xlfn.XMATCH(100,International!F$3:F$2000,1,1)+$BR61)=""),NA(),INDEX(International!F$3:F$2000,_xlfn.XMATCH(100,International!F$3:F$2000,1,1)+$BR61)), NA())</f>
        <v>2971</v>
      </c>
      <c r="CI61">
        <f t="shared" si="45"/>
        <v>2.4525449414760758</v>
      </c>
      <c r="CJ61">
        <f>IF(OR(ISNA($A61),$AC61&lt;100),NA(),IF($BR61=0,0,FLOOR((CH61-_xlfn.XLOOKUP(_xlfn.AGGREGATE(5,6,$BR$3:$BR2012),$BR$3:$BR$2000,CH$3:CH$2000,1,1))/_xlfn.XLOOKUP($BR61,$BR$3:$BR$2000,$BR$3:$BR$2000,1,1), 1)))</f>
        <v>239</v>
      </c>
      <c r="CK61">
        <f t="shared" si="36"/>
        <v>2.6227295918409737</v>
      </c>
      <c r="CL61" cm="1">
        <f t="array" ref="CL61">IFERROR(IF(OR(ISNA($A61),$AC61&lt;100,INDEX(International!I$3:I$2000,_xlfn.XMATCH(100,International!I$3:I$2000,1,1)+$BR61)=""),NA(),INDEX(International!I$3:I$2000,_xlfn.XMATCH(100,International!I$3:I$2000,1,1)+$BR61)), NA())</f>
        <v>1395</v>
      </c>
      <c r="CM61">
        <f t="shared" si="46"/>
        <v>3.1560731702245848</v>
      </c>
      <c r="CN61">
        <f>IF(OR(ISNA($A61),$AC61&lt;100),NA(),IF($BR61=0,0,FLOOR((CL61-_xlfn.XLOOKUP(_xlfn.AGGREGATE(5,6,$BR$3:$BR2012),$BR$3:$BR$2000,CL$3:CL$2000,1,1))/_xlfn.XLOOKUP($BR61,$BR$3:$BR$2000,$BR$3:$BR$2000,1,1), 1)))</f>
        <v>94</v>
      </c>
      <c r="CO61">
        <f t="shared" si="37"/>
        <v>13.664124179607825</v>
      </c>
      <c r="CP61" cm="1">
        <f t="array" ref="CP61">IFERROR(IF(OR(ISNA($A61),$AC61&lt;100,INDEX(International!L$3:L$2000,_xlfn.XMATCH(100,International!L$3:L$2000,1,1)+$BR61)=""),NA(),INDEX(International!L$3:L$2000,_xlfn.XMATCH(100,International!L$3:L$2000,1,1)+$BR61)), NA())</f>
        <v>3499</v>
      </c>
      <c r="CQ61">
        <f t="shared" si="47"/>
        <v>2.3396963118742038</v>
      </c>
      <c r="CR61">
        <f>IF(OR(ISNA($A61),$AC61&lt;100),NA(),IF($BR61=0,0,FLOOR((CP61-_xlfn.XLOOKUP(_xlfn.AGGREGATE(5,6,$BR$3:$BR2012),$BR$3:$BR$2000,CP$3:CP$2000,1,1))/_xlfn.XLOOKUP($BR61,$BR$3:$BR$2000,$BR$3:$BR$2000,1,1), 1)))</f>
        <v>281</v>
      </c>
      <c r="CS61">
        <f t="shared" si="38"/>
        <v>2.7806513931086818</v>
      </c>
      <c r="CT61" cm="1">
        <f t="array" ref="CT61">IFERROR(IF(OR(ISNA($A61),$AC61&lt;100,INDEX(International!O$3:O$2000,_xlfn.XMATCH(100,International!O$3:O$2000,1,1)+$BR61)=""),NA(),INDEX(International!O$3:O$2000,_xlfn.XMATCH(100,International!O$3:O$2000,1,1)+$BR61)), NA())</f>
        <v>1486</v>
      </c>
      <c r="CU61">
        <f>IF(OR(ISNA($A61),$AC61&lt;100),NA(),IF(CT61=100,0,($BR61*LOG(2)/LOG(CT61/100))))</f>
        <v>3.0821689199180926</v>
      </c>
      <c r="CV61">
        <f>IF(OR(ISNA($A61),$AC61&lt;100),NA(),IF($BR61=0,0,FLOOR((CT61-_xlfn.XLOOKUP(_xlfn.AGGREGATE(5,6,$BR$3:$BR2012),$BR$3:$BR$2000,CT$3:CT$2000,1,1))/_xlfn.XLOOKUP($BR61,$BR$3:$BR$2000,$BR$3:$BR$2000,1,1), 1)))</f>
        <v>114</v>
      </c>
      <c r="CW61">
        <f t="shared" si="39"/>
        <v>3.8818697429093914</v>
      </c>
      <c r="CX61" cm="1">
        <f t="array" ref="CX61">IFERROR(IF(OR(ISNA($A61),$AC61&lt;100,INDEX(International!R$3:R$2000,_xlfn.XMATCH(100,International!R$3:R$2000,1,1)+$BR61)=""),NA(),INDEX(International!R$3:R$2000,_xlfn.XMATCH(100,International!R$3:R$2000,1,1)+$BR61)), NA())</f>
        <v>178</v>
      </c>
      <c r="CY61">
        <f t="shared" si="48"/>
        <v>14.425205313718969</v>
      </c>
      <c r="CZ61">
        <f>IF(OR(ISNA($A61),$AC61&lt;100),NA(),IF($BR61=0,0,FLOOR((CX61-_xlfn.XLOOKUP(_xlfn.AGGREGATE(5,6,$BR$3:$BR2012),$BR$3:$BR$2000,CX$3:CX$2000,1,1))/_xlfn.XLOOKUP($BR61,$BR$3:$BR$2000,$BR$3:$BR$2000,1,1), 1)))</f>
        <v>6</v>
      </c>
      <c r="DA61">
        <f t="shared" si="40"/>
        <v>0</v>
      </c>
      <c r="DB61" cm="1">
        <f t="array" ref="DB61">IFERROR(IF(OR(ISNA($A61),$AC61&lt;100,INDEX(International!U$3:U$2000,_xlfn.XMATCH(100,International!U$3:U$2000,1,1)+$BR61)=""),NA(),INDEX(International!U$3:U$2000,_xlfn.XMATCH(100,International!U$3:U$2000,1,1)+$BR61)), NA())</f>
        <v>5186</v>
      </c>
      <c r="DC61">
        <f t="shared" si="49"/>
        <v>2.1065380565020115</v>
      </c>
      <c r="DD61">
        <f>IF(OR(ISNA($A61),$AC61&lt;100),NA(),IF($BR61=0,0,FLOOR((DB61-_xlfn.XLOOKUP(_xlfn.AGGREGATE(5,6,$BR$3:$BR2012),$BR$3:$BR$2000,DB$3:DB$2000,1,1))/_xlfn.XLOOKUP($BR61,$BR$3:$BR$2000,$BR$3:$BR$2000,1,1), 1)))</f>
        <v>423</v>
      </c>
      <c r="DE61">
        <f t="shared" si="41"/>
        <v>3.8671223840540589</v>
      </c>
      <c r="DF61" cm="1">
        <f t="array" ref="DF61">IFERROR(IF(OR(ISNA($A61),$AC61&lt;100,INDEX(International!X$3:X$2000,_xlfn.XMATCH(100,International!X$3:X$2000,1,1)+$BR61)=""),NA(),INDEX(International!X$3:X$2000,_xlfn.XMATCH(100,International!X$3:X$2000,1,1)+$BR61)), NA())</f>
        <v>1950</v>
      </c>
      <c r="DG61">
        <f t="shared" si="50"/>
        <v>2.800203898523657</v>
      </c>
      <c r="DH61">
        <f>IF(OR(ISNA($A61),$AC61&lt;100),NA(),IF($BR61=0,0,FLOOR((DF61-_xlfn.XLOOKUP(_xlfn.AGGREGATE(5,6,$BR$3:$BR2012),$BR$3:$BR$2000,DF$3:DF$2000,1,1))/_xlfn.XLOOKUP($BR61,$BR$3:$BR$2000,$BR$3:$BR$2000,1,1), 1)))</f>
        <v>152</v>
      </c>
      <c r="DI61">
        <f t="shared" si="42"/>
        <v>2.9608919873172335</v>
      </c>
      <c r="DJ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60+1,DJ60+1,NA())))</f>
        <v>#N/A</v>
      </c>
      <c r="DK61" t="e" cm="1">
        <f t="array" ref="DK61">IFERROR(IF(ISNA($A61),NA(),INDEX(B$3:B$2000,_xlfn.XMATCH(Configuration!$B$12,B$3:B$2000,1,1)+$DJ61)-0), NA())</f>
        <v>#N/A</v>
      </c>
      <c r="DL61" t="e" cm="1">
        <f t="array" ref="DL61">IFERROR(IF(ISNA($A61),NA(),INDEX(E$3:E$2000,_xlfn.XMATCH(Configuration!$B$12,E$3:E$2000,1,1)+$DJ61)-0), NA())</f>
        <v>#N/A</v>
      </c>
      <c r="DM61" t="e" cm="1">
        <f t="array" ref="DM61">IFERROR(IF(ISNA($A61),NA(),INDEX(H$3:H$2000,_xlfn.XMATCH(Configuration!$B$12,H$3:H$2000,1,1)+$DJ61)-0), NA())</f>
        <v>#N/A</v>
      </c>
      <c r="DN61" t="e" cm="1">
        <f t="array" ref="DN61">IFERROR(IF(ISNA($A61),NA(),INDEX(K$3:K$2000,_xlfn.XMATCH(Configuration!$B$12,K$3:K$2000,1,1)+$DJ61)-0), NA())</f>
        <v>#N/A</v>
      </c>
      <c r="DO61" t="e" cm="1">
        <f t="array" ref="DO61">IFERROR(IF(ISNA($A61),NA(),INDEX(N$3:N$2000,_xlfn.XMATCH(Configuration!$B$12,N$3:N$2000,1,1)+$DJ61)-0), NA())</f>
        <v>#N/A</v>
      </c>
      <c r="DP61" t="e" cm="1">
        <f t="array" ref="DP61">IFERROR(IF(ISNA($A61),NA(),INDEX(Q$3:Q$2000,_xlfn.XMATCH(Configuration!$B$12,Q$3:Q$2000,1,1)+$DJ61)-0), NA())</f>
        <v>#N/A</v>
      </c>
      <c r="DQ61" t="e" cm="1">
        <f t="array" ref="DQ61">IFERROR(IF(ISNA($A61),NA(),INDEX(T$3:T$2000,_xlfn.XMATCH(Configuration!$B$12,T$3:T$2000,1,1)+$DJ61)-0), NA())</f>
        <v>#N/A</v>
      </c>
      <c r="DR61" t="e" cm="1">
        <f t="array" ref="DR61">IFERROR(IF(ISNA($A61),NA(),INDEX(W$3:W$2000,_xlfn.XMATCH(Configuration!$B$12,W$3:W$2000,1,1)+$DJ61)-0), NA())</f>
        <v>#N/A</v>
      </c>
      <c r="DY61" s="1"/>
    </row>
    <row r="62" spans="1:129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8"/>
        <v>1682</v>
      </c>
      <c r="AD62">
        <f t="shared" si="9"/>
        <v>121</v>
      </c>
      <c r="AE62">
        <f t="shared" si="10"/>
        <v>8</v>
      </c>
      <c r="AF62" s="5">
        <f t="shared" si="11"/>
        <v>1.1631205673758864</v>
      </c>
      <c r="AG62">
        <f t="shared" si="12"/>
        <v>1553</v>
      </c>
      <c r="AH62">
        <f t="shared" si="13"/>
        <v>1013</v>
      </c>
      <c r="AI62">
        <f t="shared" si="14"/>
        <v>117</v>
      </c>
      <c r="AJ62">
        <f t="shared" si="15"/>
        <v>2</v>
      </c>
      <c r="AK62">
        <f t="shared" si="16"/>
        <v>894</v>
      </c>
      <c r="AL62" s="2">
        <f t="shared" si="17"/>
        <v>6.2015503875968991E-2</v>
      </c>
      <c r="AM62" s="2">
        <f t="shared" si="18"/>
        <v>0.93798449612403101</v>
      </c>
      <c r="AN62" s="2">
        <f t="shared" si="19"/>
        <v>1.9024970273483946E-2</v>
      </c>
      <c r="AO62" s="2">
        <f t="shared" si="20"/>
        <v>0.39774078478002378</v>
      </c>
      <c r="AP62" s="2">
        <f t="shared" si="21"/>
        <v>2.972651605231867E-3</v>
      </c>
      <c r="AQ62" s="2">
        <f t="shared" si="22"/>
        <v>7.9667063020214035E-2</v>
      </c>
      <c r="AR62" s="2">
        <f t="shared" si="23"/>
        <v>0.18965517241379309</v>
      </c>
      <c r="AS62" s="2">
        <f t="shared" si="24"/>
        <v>1.6646848989298454E-2</v>
      </c>
      <c r="AT62" s="2">
        <f t="shared" si="25"/>
        <v>8.3234244946492272E-2</v>
      </c>
      <c r="AU62" s="2">
        <f t="shared" si="26"/>
        <v>0.21105826397146255</v>
      </c>
      <c r="AV62" s="3">
        <f t="shared" ca="1" si="27"/>
        <v>186.42857142857142</v>
      </c>
      <c r="AW62" s="2">
        <f t="shared" si="28"/>
        <v>0.24224519940915806</v>
      </c>
      <c r="AX62" s="2">
        <f t="shared" si="29"/>
        <v>0.16312056737588654</v>
      </c>
      <c r="AY62">
        <f t="shared" si="30"/>
        <v>5</v>
      </c>
      <c r="AZ62">
        <f t="shared" si="31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2"/>
        <v>13</v>
      </c>
      <c r="BS62" t="e">
        <f>IFERROR(IF(OR(ISNA($A62),$AC62&lt;100),NA(),IF(FLOOR(2^($BR62+(LOG(100)/LOG(2))),2)-100&gt; _xlfn.AGGREGATE(4,6,$BZ$3:$DF$2000)+2000,NA(),FLOOR(2^($BR62+(LOG(100)/LOG(2))),2))), NA())</f>
        <v>#N/A</v>
      </c>
      <c r="BT62">
        <f>IFERROR(IF(OR(ISNA($A62),$AC62&lt;100),NA(),IF(FLOOR((2^(($BR62+4*LOG(10)/LOG(2))/2)),2)&gt; _xlfn.AGGREGATE(4,6,$BZ$3:$DF$2000)+2000,NA(),FLOOR((2^(($BR62+4*LOG(10)/LOG(2))/2)),2))), NA())</f>
        <v>9050</v>
      </c>
      <c r="BU62">
        <f>IFERROR(IF(OR(ISNA($A62),$AC62&lt;100),NA(),IF(FLOOR((2^(($BR62+6*LOG(10)/LOG(2))/3)),2)&gt; _xlfn.AGGREGATE(4,6,$BZ$3:$DF$2000)+2000,NA(),FLOOR((2^(($BR62+6*LOG(10)/LOG(2))/3)),2))), NA())</f>
        <v>2014</v>
      </c>
      <c r="BV62">
        <f>IFERROR(IF(OR(ISNA($A62),$AC62&lt;100),NA(),IF(FLOOR((2^(($BR62+8*LOG(10)/LOG(2))/4)),2)&gt; _xlfn.AGGREGATE(4,6,$BZ$3:$DF$2000)+2000,NA(),FLOOR((2^(($BR62+8*LOG(10)/LOG(2))/4)),2))), NA())</f>
        <v>950</v>
      </c>
      <c r="BW62">
        <f>IFERROR(IF(OR(ISNA($A62),$AC62&lt;100),NA(),IF(FLOOR((2^(($BR62+10*LOG(10)/LOG(2))/5)),2)&gt; _xlfn.AGGREGATE(4,6,$BZ$3:$DF$2000)+2000,NA(),FLOOR((2^(($BR62+10*LOG(10)/LOG(2))/5)),2))),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_xlfn.AGGREGATE(4,6,$BZ$3:$DF$2000)+2000,NA(),FLOOR((2^(($BR62+2*_xlfn.XLOOKUP(_xlfn.AGGREGATE(4,6,$BR$3:$BR2013),$BR$3:$BR$2000,$CA$3:$CA$2000,1,1)*LOG(10)/LOG(2))/_xlfn.XLOOKUP(_xlfn.AGGREGATE(4,6,$BR$3:$BR2013),$BR$3:$BR$2000,$CA$3:$CA$2000,1,1))),2))), NA())</f>
        <v>754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2904</v>
      </c>
      <c r="BZ62">
        <f t="shared" si="33"/>
        <v>1682</v>
      </c>
      <c r="CA62">
        <f t="shared" si="43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>
        <f t="shared" si="34"/>
        <v>3.1953989661933919</v>
      </c>
      <c r="CD62" cm="1">
        <f t="array" ref="CD62">IFERROR(IF(OR(ISNA($A62),$AC62&lt;100,INDEX(International!C$3:C$2000,_xlfn.XMATCH(100,International!C$3:C$2000,1,1)+$BR62)=""),NA(),INDEX(International!C$3:C$2000,_xlfn.XMATCH(100,International!C$3:C$2000,1,1)+$BR62)), NA())</f>
        <v>5883</v>
      </c>
      <c r="CE62">
        <f t="shared" si="44"/>
        <v>2.2114559733116046</v>
      </c>
      <c r="CF62">
        <f>IF(OR(ISNA($A62),$AC62&lt;100),NA(),IF($BR62=0,0,FLOOR((CD62-_xlfn.XLOOKUP(_xlfn.AGGREGATE(5,6,$BR$3:$BR2013),$BR$3:$BR$2000,CD$3:CD$2000,1,1))/_xlfn.XLOOKUP($BR62,$BR$3:$BR$2000,$BR$3:$BR$2000,1,1), 1)))</f>
        <v>440</v>
      </c>
      <c r="CG62">
        <f t="shared" si="35"/>
        <v>2.9097556462021474</v>
      </c>
      <c r="CH62" cm="1">
        <f t="array" ref="CH62">IFERROR(IF(OR(ISNA($A62),$AC62&lt;100,INDEX(International!F$3:F$2000,_xlfn.XMATCH(100,International!F$3:F$2000,1,1)+$BR62)=""),NA(),INDEX(International!F$3:F$2000,_xlfn.XMATCH(100,International!F$3:F$2000,1,1)+$BR62)), NA())</f>
        <v>3661</v>
      </c>
      <c r="CI62">
        <f t="shared" si="45"/>
        <v>2.5028080213540767</v>
      </c>
      <c r="CJ62">
        <f>IF(OR(ISNA($A62),$AC62&lt;100),NA(),IF($BR62=0,0,FLOOR((CH62-_xlfn.XLOOKUP(_xlfn.AGGREGATE(5,6,$BR$3:$BR2013),$BR$3:$BR$2000,CH$3:CH$2000,1,1))/_xlfn.XLOOKUP($BR62,$BR$3:$BR$2000,$BR$3:$BR$2000,1,1), 1)))</f>
        <v>273</v>
      </c>
      <c r="CK62">
        <f t="shared" si="36"/>
        <v>3.3190705297540624</v>
      </c>
      <c r="CL62" cm="1">
        <f t="array" ref="CL62">IFERROR(IF(OR(ISNA($A62),$AC62&lt;100,INDEX(International!I$3:I$2000,_xlfn.XMATCH(100,International!I$3:I$2000,1,1)+$BR62)=""),NA(),INDEX(International!I$3:I$2000,_xlfn.XMATCH(100,International!I$3:I$2000,1,1)+$BR62)), NA())</f>
        <v>1450</v>
      </c>
      <c r="CM62">
        <f t="shared" si="46"/>
        <v>3.3696381647339164</v>
      </c>
      <c r="CN62">
        <f>IF(OR(ISNA($A62),$AC62&lt;100),NA(),IF($BR62=0,0,FLOOR((CL62-_xlfn.XLOOKUP(_xlfn.AGGREGATE(5,6,$BR$3:$BR2013),$BR$3:$BR$2000,CL$3:CL$2000,1,1))/_xlfn.XLOOKUP($BR62,$BR$3:$BR$2000,$BR$3:$BR$2000,1,1), 1)))</f>
        <v>91</v>
      </c>
      <c r="CO62">
        <f t="shared" si="37"/>
        <v>17.925073062965016</v>
      </c>
      <c r="CP62" cm="1">
        <f t="array" ref="CP62">IFERROR(IF(OR(ISNA($A62),$AC62&lt;100,INDEX(International!L$3:L$2000,_xlfn.XMATCH(100,International!L$3:L$2000,1,1)+$BR62)=""),NA(),INDEX(International!L$3:L$2000,_xlfn.XMATCH(100,International!L$3:L$2000,1,1)+$BR62)), NA())</f>
        <v>4632</v>
      </c>
      <c r="CQ62">
        <f t="shared" si="47"/>
        <v>2.3492999324196129</v>
      </c>
      <c r="CR62">
        <f>IF(OR(ISNA($A62),$AC62&lt;100),NA(),IF($BR62=0,0,FLOOR((CP62-_xlfn.XLOOKUP(_xlfn.AGGREGATE(5,6,$BR$3:$BR2013),$BR$3:$BR$2000,CP$3:CP$2000,1,1))/_xlfn.XLOOKUP($BR62,$BR$3:$BR$2000,$BR$3:$BR$2000,1,1), 1)))</f>
        <v>347</v>
      </c>
      <c r="CS62">
        <f t="shared" si="38"/>
        <v>2.4710113992704406</v>
      </c>
      <c r="CT62" cm="1">
        <f t="array" ref="CT62">IFERROR(IF(OR(ISNA($A62),$AC62&lt;100,INDEX(International!O$3:O$2000,_xlfn.XMATCH(100,International!O$3:O$2000,1,1)+$BR62)=""),NA(),INDEX(International!O$3:O$2000,_xlfn.XMATCH(100,International!O$3:O$2000,1,1)+$BR62)), NA())</f>
        <v>1795</v>
      </c>
      <c r="CU62">
        <f>IF(OR(ISNA($A62),$AC62&lt;100),NA(),IF(CT62=100,0,($BR62*LOG(2)/LOG(CT62/100))))</f>
        <v>3.1205652425099633</v>
      </c>
      <c r="CV62">
        <f>IF(OR(ISNA($A62),$AC62&lt;100),NA(),IF($BR62=0,0,FLOOR((CT62-_xlfn.XLOOKUP(_xlfn.AGGREGATE(5,6,$BR$3:$BR2013),$BR$3:$BR$2000,CT$3:CT$2000,1,1))/_xlfn.XLOOKUP($BR62,$BR$3:$BR$2000,$BR$3:$BR$2000,1,1), 1)))</f>
        <v>129</v>
      </c>
      <c r="CW62">
        <f t="shared" si="39"/>
        <v>3.6690552095124156</v>
      </c>
      <c r="CX62" cm="1">
        <f t="array" ref="CX62">IFERROR(IF(OR(ISNA($A62),$AC62&lt;100,INDEX(International!R$3:R$2000,_xlfn.XMATCH(100,International!R$3:R$2000,1,1)+$BR62)=""),NA(),INDEX(International!R$3:R$2000,_xlfn.XMATCH(100,International!R$3:R$2000,1,1)+$BR62)), NA())</f>
        <v>200</v>
      </c>
      <c r="CY62">
        <f t="shared" si="48"/>
        <v>13</v>
      </c>
      <c r="CZ62">
        <f>IF(OR(ISNA($A62),$AC62&lt;100),NA(),IF($BR62=0,0,FLOOR((CX62-_xlfn.XLOOKUP(_xlfn.AGGREGATE(5,6,$BR$3:$BR2013),$BR$3:$BR$2000,CX$3:CX$2000,1,1))/_xlfn.XLOOKUP($BR62,$BR$3:$BR$2000,$BR$3:$BR$2000,1,1), 1)))</f>
        <v>7</v>
      </c>
      <c r="DA62">
        <f t="shared" si="40"/>
        <v>5.9480346806590143</v>
      </c>
      <c r="DB62" cm="1">
        <f t="array" ref="DB62">IFERROR(IF(OR(ISNA($A62),$AC62&lt;100,INDEX(International!U$3:U$2000,_xlfn.XMATCH(100,International!U$3:U$2000,1,1)+$BR62)=""),NA(),INDEX(International!U$3:U$2000,_xlfn.XMATCH(100,International!U$3:U$2000,1,1)+$BR62)), NA())</f>
        <v>5621</v>
      </c>
      <c r="DC62">
        <f t="shared" si="49"/>
        <v>2.2364610587799336</v>
      </c>
      <c r="DD62">
        <f>IF(OR(ISNA($A62),$AC62&lt;100),NA(),IF($BR62=0,0,FLOOR((DB62-_xlfn.XLOOKUP(_xlfn.AGGREGATE(5,6,$BR$3:$BR2013),$BR$3:$BR$2000,DB$3:DB$2000,1,1))/_xlfn.XLOOKUP($BR62,$BR$3:$BR$2000,$BR$3:$BR$2000,1,1), 1)))</f>
        <v>424</v>
      </c>
      <c r="DE62">
        <f t="shared" si="41"/>
        <v>8.6055106677874456</v>
      </c>
      <c r="DF62" cm="1">
        <f t="array" ref="DF62">IFERROR(IF(OR(ISNA($A62),$AC62&lt;100,INDEX(International!X$3:X$2000,_xlfn.XMATCH(100,International!X$3:X$2000,1,1)+$BR62)=""),NA(),INDEX(International!X$3:X$2000,_xlfn.XMATCH(100,International!X$3:X$2000,1,1)+$BR62)), NA())</f>
        <v>2626</v>
      </c>
      <c r="DG62">
        <f t="shared" si="50"/>
        <v>2.7572778815079206</v>
      </c>
      <c r="DH62">
        <f>IF(OR(ISNA($A62),$AC62&lt;100),NA(),IF($BR62=0,0,FLOOR((DF62-_xlfn.XLOOKUP(_xlfn.AGGREGATE(5,6,$BR$3:$BR2013),$BR$3:$BR$2000,DF$3:DF$2000,1,1))/_xlfn.XLOOKUP($BR62,$BR$3:$BR$2000,$BR$3:$BR$2000,1,1), 1)))</f>
        <v>193</v>
      </c>
      <c r="DI62">
        <f t="shared" si="42"/>
        <v>2.3288700183956741</v>
      </c>
      <c r="DJ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61+1,DJ61+1,NA())))</f>
        <v>#N/A</v>
      </c>
      <c r="DK62" t="e" cm="1">
        <f t="array" ref="DK62">IFERROR(IF(ISNA($A62),NA(),INDEX(B$3:B$2000,_xlfn.XMATCH(Configuration!$B$12,B$3:B$2000,1,1)+$DJ62)-0), NA())</f>
        <v>#N/A</v>
      </c>
      <c r="DL62" t="e" cm="1">
        <f t="array" ref="DL62">IFERROR(IF(ISNA($A62),NA(),INDEX(E$3:E$2000,_xlfn.XMATCH(Configuration!$B$12,E$3:E$2000,1,1)+$DJ62)-0), NA())</f>
        <v>#N/A</v>
      </c>
      <c r="DM62" t="e" cm="1">
        <f t="array" ref="DM62">IFERROR(IF(ISNA($A62),NA(),INDEX(H$3:H$2000,_xlfn.XMATCH(Configuration!$B$12,H$3:H$2000,1,1)+$DJ62)-0), NA())</f>
        <v>#N/A</v>
      </c>
      <c r="DN62" t="e" cm="1">
        <f t="array" ref="DN62">IFERROR(IF(ISNA($A62),NA(),INDEX(K$3:K$2000,_xlfn.XMATCH(Configuration!$B$12,K$3:K$2000,1,1)+$DJ62)-0), NA())</f>
        <v>#N/A</v>
      </c>
      <c r="DO62" t="e" cm="1">
        <f t="array" ref="DO62">IFERROR(IF(ISNA($A62),NA(),INDEX(N$3:N$2000,_xlfn.XMATCH(Configuration!$B$12,N$3:N$2000,1,1)+$DJ62)-0), NA())</f>
        <v>#N/A</v>
      </c>
      <c r="DP62" t="e" cm="1">
        <f t="array" ref="DP62">IFERROR(IF(ISNA($A62),NA(),INDEX(Q$3:Q$2000,_xlfn.XMATCH(Configuration!$B$12,Q$3:Q$2000,1,1)+$DJ62)-0), NA())</f>
        <v>#N/A</v>
      </c>
      <c r="DQ62" t="e" cm="1">
        <f t="array" ref="DQ62">IFERROR(IF(ISNA($A62),NA(),INDEX(T$3:T$2000,_xlfn.XMATCH(Configuration!$B$12,T$3:T$2000,1,1)+$DJ62)-0), NA())</f>
        <v>#N/A</v>
      </c>
      <c r="DR62" t="e" cm="1">
        <f t="array" ref="DR62">IFERROR(IF(ISNA($A62),NA(),INDEX(W$3:W$2000,_xlfn.XMATCH(Configuration!$B$12,W$3:W$2000,1,1)+$DJ62)-0), NA())</f>
        <v>#N/A</v>
      </c>
    </row>
    <row r="63" spans="1:129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8"/>
        <v>2059</v>
      </c>
      <c r="AD63">
        <f t="shared" si="9"/>
        <v>137</v>
      </c>
      <c r="AE63">
        <f t="shared" si="10"/>
        <v>9</v>
      </c>
      <c r="AF63" s="5">
        <f t="shared" si="11"/>
        <v>1.149390243902439</v>
      </c>
      <c r="AG63">
        <f t="shared" si="12"/>
        <v>1913</v>
      </c>
      <c r="AH63">
        <f t="shared" si="13"/>
        <v>1241</v>
      </c>
      <c r="AI63">
        <f t="shared" si="14"/>
        <v>133</v>
      </c>
      <c r="AJ63">
        <f t="shared" si="15"/>
        <v>2</v>
      </c>
      <c r="AK63">
        <f t="shared" si="16"/>
        <v>1106</v>
      </c>
      <c r="AL63" s="2">
        <f t="shared" si="17"/>
        <v>6.1643835616438353E-2</v>
      </c>
      <c r="AM63" s="2">
        <f t="shared" si="18"/>
        <v>0.93835616438356162</v>
      </c>
      <c r="AN63" s="2">
        <f t="shared" si="19"/>
        <v>1.8941233608547839E-2</v>
      </c>
      <c r="AO63" s="2">
        <f t="shared" si="20"/>
        <v>0.39728023312287519</v>
      </c>
      <c r="AP63" s="2">
        <f t="shared" si="21"/>
        <v>2.4283632831471587E-3</v>
      </c>
      <c r="AQ63" s="2">
        <f t="shared" si="22"/>
        <v>8.2564351627003402E-2</v>
      </c>
      <c r="AR63" s="2">
        <f t="shared" si="23"/>
        <v>0.1928120446818844</v>
      </c>
      <c r="AS63" s="2">
        <f t="shared" si="24"/>
        <v>1.7484215638659543E-2</v>
      </c>
      <c r="AT63" s="2">
        <f t="shared" si="25"/>
        <v>8.4992714910150563E-2</v>
      </c>
      <c r="AU63" s="2">
        <f t="shared" si="26"/>
        <v>0.20349684312773192</v>
      </c>
      <c r="AV63" s="3">
        <f t="shared" ca="1" si="27"/>
        <v>229.14285714285714</v>
      </c>
      <c r="AW63" s="2">
        <f t="shared" si="28"/>
        <v>0.22413793103448276</v>
      </c>
      <c r="AX63" s="2">
        <f t="shared" si="29"/>
        <v>0.14939024390243902</v>
      </c>
      <c r="AY63">
        <f t="shared" si="30"/>
        <v>6</v>
      </c>
      <c r="AZ63">
        <f t="shared" si="31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2"/>
        <v>14</v>
      </c>
      <c r="BS63" t="e">
        <f>IFERROR(IF(OR(ISNA($A63),$AC63&lt;100),NA(),IF(FLOOR(2^($BR63+(LOG(100)/LOG(2))),2)-100&gt; _xlfn.AGGREGATE(4,6,$BZ$3:$DF$2000)+2000,NA(),FLOOR(2^($BR63+(LOG(100)/LOG(2))),2))), NA())</f>
        <v>#N/A</v>
      </c>
      <c r="BT63">
        <f>IFERROR(IF(OR(ISNA($A63),$AC63&lt;100),NA(),IF(FLOOR((2^(($BR63+4*LOG(10)/LOG(2))/2)),2)&gt; _xlfn.AGGREGATE(4,6,$BZ$3:$DF$2000)+2000,NA(),FLOOR((2^(($BR63+4*LOG(10)/LOG(2))/2)),2))), NA())</f>
        <v>12800</v>
      </c>
      <c r="BU63">
        <f>IFERROR(IF(OR(ISNA($A63),$AC63&lt;100),NA(),IF(FLOOR((2^(($BR63+6*LOG(10)/LOG(2))/3)),2)&gt; _xlfn.AGGREGATE(4,6,$BZ$3:$DF$2000)+2000,NA(),FLOOR((2^(($BR63+6*LOG(10)/LOG(2))/3)),2))), NA())</f>
        <v>2538</v>
      </c>
      <c r="BV63">
        <f>IFERROR(IF(OR(ISNA($A63),$AC63&lt;100),NA(),IF(FLOOR((2^(($BR63+8*LOG(10)/LOG(2))/4)),2)&gt; _xlfn.AGGREGATE(4,6,$BZ$3:$DF$2000)+2000,NA(),FLOOR((2^(($BR63+8*LOG(10)/LOG(2))/4)),2))), NA())</f>
        <v>1130</v>
      </c>
      <c r="BW63">
        <f>IFERROR(IF(OR(ISNA($A63),$AC63&lt;100),NA(),IF(FLOOR((2^(($BR63+10*LOG(10)/LOG(2))/5)),2)&gt; _xlfn.AGGREGATE(4,6,$BZ$3:$DF$2000)+2000,NA(),FLOOR((2^(($BR63+10*LOG(10)/LOG(2))/5)),2))),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_xlfn.AGGREGATE(4,6,$BZ$3:$DF$2000)+2000,NA(),FLOOR((2^(($BR63+2*_xlfn.XLOOKUP(_xlfn.AGGREGATE(4,6,$BR$3:$BR2014),$BR$3:$BR$2000,$CA$3:$CA$2000,1,1)*LOG(10)/LOG(2))/_xlfn.XLOOKUP(_xlfn.AGGREGATE(4,6,$BR$3:$BR2014),$BR$3:$BR$2000,$CA$3:$CA$2000,1,1))),2))), NA())</f>
        <v>880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3118</v>
      </c>
      <c r="BZ63">
        <f t="shared" si="33"/>
        <v>2059</v>
      </c>
      <c r="CA63">
        <f t="shared" si="43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>
        <f t="shared" si="34"/>
        <v>3.4274026915732438</v>
      </c>
      <c r="CD63" cm="1">
        <f t="array" ref="CD63">IFERROR(IF(OR(ISNA($A63),$AC63&lt;100,INDEX(International!C$3:C$2000,_xlfn.XMATCH(100,International!C$3:C$2000,1,1)+$BR63)=""),NA(),INDEX(International!C$3:C$2000,_xlfn.XMATCH(100,International!C$3:C$2000,1,1)+$BR63)), NA())</f>
        <v>7375</v>
      </c>
      <c r="CE63">
        <f t="shared" si="44"/>
        <v>2.2564009138610817</v>
      </c>
      <c r="CF63">
        <f>IF(OR(ISNA($A63),$AC63&lt;100),NA(),IF($BR63=0,0,FLOOR((CD63-_xlfn.XLOOKUP(_xlfn.AGGREGATE(5,6,$BR$3:$BR2014),$BR$3:$BR$2000,CD$3:CD$2000,1,1))/_xlfn.XLOOKUP($BR63,$BR$3:$BR$2000,$BR$3:$BR$2000,1,1), 1)))</f>
        <v>515</v>
      </c>
      <c r="CG63">
        <f t="shared" si="35"/>
        <v>3.0666285171764613</v>
      </c>
      <c r="CH63" cm="1">
        <f t="array" ref="CH63">IFERROR(IF(OR(ISNA($A63),$AC63&lt;100,INDEX(International!F$3:F$2000,_xlfn.XMATCH(100,International!F$3:F$2000,1,1)+$BR63)=""),NA(),INDEX(International!F$3:F$2000,_xlfn.XMATCH(100,International!F$3:F$2000,1,1)+$BR63)), NA())</f>
        <v>4469</v>
      </c>
      <c r="CI63">
        <f t="shared" si="45"/>
        <v>2.5538683158748783</v>
      </c>
      <c r="CJ63">
        <f>IF(OR(ISNA($A63),$AC63&lt;100),NA(),IF($BR63=0,0,FLOOR((CH63-_xlfn.XLOOKUP(_xlfn.AGGREGATE(5,6,$BR$3:$BR2014),$BR$3:$BR$2000,CH$3:CH$2000,1,1))/_xlfn.XLOOKUP($BR63,$BR$3:$BR$2000,$BR$3:$BR$2000,1,1), 1)))</f>
        <v>312</v>
      </c>
      <c r="CK63">
        <f t="shared" si="36"/>
        <v>3.4756704845050068</v>
      </c>
      <c r="CL63" cm="1">
        <f t="array" ref="CL63">IFERROR(IF(OR(ISNA($A63),$AC63&lt;100,INDEX(International!I$3:I$2000,_xlfn.XMATCH(100,International!I$3:I$2000,1,1)+$BR63)=""),NA(),INDEX(International!I$3:I$2000,_xlfn.XMATCH(100,International!I$3:I$2000,1,1)+$BR63)), NA())</f>
        <v>1591</v>
      </c>
      <c r="CM63">
        <f t="shared" si="46"/>
        <v>3.5071353277113215</v>
      </c>
      <c r="CN63">
        <f>IF(OR(ISNA($A63),$AC63&lt;100),NA(),IF($BR63=0,0,FLOOR((CL63-_xlfn.XLOOKUP(_xlfn.AGGREGATE(5,6,$BR$3:$BR2014),$BR$3:$BR$2000,CL$3:CL$2000,1,1))/_xlfn.XLOOKUP($BR63,$BR$3:$BR$2000,$BR$3:$BR$2000,1,1), 1)))</f>
        <v>94</v>
      </c>
      <c r="CO63">
        <f t="shared" si="37"/>
        <v>7.4693233715279987</v>
      </c>
      <c r="CP63" cm="1">
        <f t="array" ref="CP63">IFERROR(IF(OR(ISNA($A63),$AC63&lt;100,INDEX(International!L$3:L$2000,_xlfn.XMATCH(100,International!L$3:L$2000,1,1)+$BR63)=""),NA(),INDEX(International!L$3:L$2000,_xlfn.XMATCH(100,International!L$3:L$2000,1,1)+$BR63)), NA())</f>
        <v>6421</v>
      </c>
      <c r="CQ63">
        <f t="shared" si="47"/>
        <v>2.331496854610438</v>
      </c>
      <c r="CR63">
        <f>IF(OR(ISNA($A63),$AC63&lt;100),NA(),IF($BR63=0,0,FLOOR((CP63-_xlfn.XLOOKUP(_xlfn.AGGREGATE(5,6,$BR$3:$BR2014),$BR$3:$BR$2000,CP$3:CP$2000,1,1))/_xlfn.XLOOKUP($BR63,$BR$3:$BR$2000,$BR$3:$BR$2000,1,1), 1)))</f>
        <v>450</v>
      </c>
      <c r="CS63">
        <f t="shared" si="38"/>
        <v>2.1224088912317565</v>
      </c>
      <c r="CT63" cm="1">
        <f t="array" ref="CT63">IFERROR(IF(OR(ISNA($A63),$AC63&lt;100,INDEX(International!O$3:O$2000,_xlfn.XMATCH(100,International!O$3:O$2000,1,1)+$BR63)=""),NA(),INDEX(International!O$3:O$2000,_xlfn.XMATCH(100,International!O$3:O$2000,1,1)+$BR63)), NA())</f>
        <v>2257</v>
      </c>
      <c r="CU63">
        <f>IF(OR(ISNA($A63),$AC63&lt;100),NA(),IF(CT63=100,0,($BR63*LOG(2)/LOG(CT63/100))))</f>
        <v>3.1136473405668208</v>
      </c>
      <c r="CV63">
        <f>IF(OR(ISNA($A63),$AC63&lt;100),NA(),IF($BR63=0,0,FLOOR((CT63-_xlfn.XLOOKUP(_xlfn.AGGREGATE(5,6,$BR$3:$BR2014),$BR$3:$BR$2000,CT$3:CT$2000,1,1))/_xlfn.XLOOKUP($BR63,$BR$3:$BR$2000,$BR$3:$BR$2000,1,1), 1)))</f>
        <v>153</v>
      </c>
      <c r="CW63">
        <f t="shared" si="39"/>
        <v>3.0264276028035857</v>
      </c>
      <c r="CX63" cm="1">
        <f t="array" ref="CX63">IFERROR(IF(OR(ISNA($A63),$AC63&lt;100,INDEX(International!R$3:R$2000,_xlfn.XMATCH(100,International!R$3:R$2000,1,1)+$BR63)=""),NA(),INDEX(International!R$3:R$2000,_xlfn.XMATCH(100,International!R$3:R$2000,1,1)+$BR63)), NA())</f>
        <v>212</v>
      </c>
      <c r="CY63">
        <f t="shared" si="48"/>
        <v>12.914363525055148</v>
      </c>
      <c r="CZ63">
        <f>IF(OR(ISNA($A63),$AC63&lt;100),NA(),IF($BR63=0,0,FLOOR((CX63-_xlfn.XLOOKUP(_xlfn.AGGREGATE(5,6,$BR$3:$BR2014),$BR$3:$BR$2000,CX$3:CX$2000,1,1))/_xlfn.XLOOKUP($BR63,$BR$3:$BR$2000,$BR$3:$BR$2000,1,1), 1)))</f>
        <v>7</v>
      </c>
      <c r="DA63">
        <f t="shared" si="40"/>
        <v>11.895661045941877</v>
      </c>
      <c r="DB63" cm="1">
        <f t="array" ref="DB63">IFERROR(IF(OR(ISNA($A63),$AC63&lt;100,INDEX(International!U$3:U$2000,_xlfn.XMATCH(100,International!U$3:U$2000,1,1)+$BR63)=""),NA(),INDEX(International!U$3:U$2000,_xlfn.XMATCH(100,International!U$3:U$2000,1,1)+$BR63)), NA())</f>
        <v>6088</v>
      </c>
      <c r="DC63">
        <f t="shared" si="49"/>
        <v>2.3617146671301232</v>
      </c>
      <c r="DD63">
        <f>IF(OR(ISNA($A63),$AC63&lt;100),NA(),IF($BR63=0,0,FLOOR((DB63-_xlfn.XLOOKUP(_xlfn.AGGREGATE(5,6,$BR$3:$BR2014),$BR$3:$BR$2000,DB$3:DB$2000,1,1))/_xlfn.XLOOKUP($BR63,$BR$3:$BR$2000,$BR$3:$BR$2000,1,1), 1)))</f>
        <v>427</v>
      </c>
      <c r="DE63">
        <f t="shared" si="41"/>
        <v>8.6849625763214888</v>
      </c>
      <c r="DF63" cm="1">
        <f t="array" ref="DF63">IFERROR(IF(OR(ISNA($A63),$AC63&lt;100,INDEX(International!X$3:X$2000,_xlfn.XMATCH(100,International!X$3:X$2000,1,1)+$BR63)=""),NA(),INDEX(International!X$3:X$2000,_xlfn.XMATCH(100,International!X$3:X$2000,1,1)+$BR63)), NA())</f>
        <v>2689</v>
      </c>
      <c r="DG63">
        <f t="shared" si="50"/>
        <v>2.9479903848999762</v>
      </c>
      <c r="DH63">
        <f>IF(OR(ISNA($A63),$AC63&lt;100),NA(),IF($BR63=0,0,FLOOR((DF63-_xlfn.XLOOKUP(_xlfn.AGGREGATE(5,6,$BR$3:$BR2014),$BR$3:$BR$2000,DF$3:DF$2000,1,1))/_xlfn.XLOOKUP($BR63,$BR$3:$BR$2000,$BR$3:$BR$2000,1,1), 1)))</f>
        <v>183</v>
      </c>
      <c r="DI63">
        <f t="shared" si="42"/>
        <v>29.237339057882018</v>
      </c>
      <c r="DJ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62+1,DJ62+1,NA())))</f>
        <v>#N/A</v>
      </c>
      <c r="DK63" t="e" cm="1">
        <f t="array" ref="DK63">IFERROR(IF(ISNA($A63),NA(),INDEX(B$3:B$2000,_xlfn.XMATCH(Configuration!$B$12,B$3:B$2000,1,1)+$DJ63)-0), NA())</f>
        <v>#N/A</v>
      </c>
      <c r="DL63" t="e" cm="1">
        <f t="array" ref="DL63">IFERROR(IF(ISNA($A63),NA(),INDEX(E$3:E$2000,_xlfn.XMATCH(Configuration!$B$12,E$3:E$2000,1,1)+$DJ63)-0), NA())</f>
        <v>#N/A</v>
      </c>
      <c r="DM63" t="e" cm="1">
        <f t="array" ref="DM63">IFERROR(IF(ISNA($A63),NA(),INDEX(H$3:H$2000,_xlfn.XMATCH(Configuration!$B$12,H$3:H$2000,1,1)+$DJ63)-0), NA())</f>
        <v>#N/A</v>
      </c>
      <c r="DN63" t="e" cm="1">
        <f t="array" ref="DN63">IFERROR(IF(ISNA($A63),NA(),INDEX(K$3:K$2000,_xlfn.XMATCH(Configuration!$B$12,K$3:K$2000,1,1)+$DJ63)-0), NA())</f>
        <v>#N/A</v>
      </c>
      <c r="DO63" t="e" cm="1">
        <f t="array" ref="DO63">IFERROR(IF(ISNA($A63),NA(),INDEX(N$3:N$2000,_xlfn.XMATCH(Configuration!$B$12,N$3:N$2000,1,1)+$DJ63)-0), NA())</f>
        <v>#N/A</v>
      </c>
      <c r="DP63" t="e" cm="1">
        <f t="array" ref="DP63">IFERROR(IF(ISNA($A63),NA(),INDEX(Q$3:Q$2000,_xlfn.XMATCH(Configuration!$B$12,Q$3:Q$2000,1,1)+$DJ63)-0), NA())</f>
        <v>#N/A</v>
      </c>
      <c r="DQ63" t="e" cm="1">
        <f t="array" ref="DQ63">IFERROR(IF(ISNA($A63),NA(),INDEX(T$3:T$2000,_xlfn.XMATCH(Configuration!$B$12,T$3:T$2000,1,1)+$DJ63)-0), NA())</f>
        <v>#N/A</v>
      </c>
      <c r="DR63" t="e" cm="1">
        <f t="array" ref="DR63">IFERROR(IF(ISNA($A63),NA(),INDEX(W$3:W$2000,_xlfn.XMATCH(Configuration!$B$12,W$3:W$2000,1,1)+$DJ63)-0), NA())</f>
        <v>#N/A</v>
      </c>
    </row>
    <row r="64" spans="1:129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8"/>
        <v>2439</v>
      </c>
      <c r="AD64">
        <f t="shared" si="9"/>
        <v>152</v>
      </c>
      <c r="AE64">
        <f t="shared" si="10"/>
        <v>10</v>
      </c>
      <c r="AF64" s="5">
        <f t="shared" si="11"/>
        <v>1.0079575596816976</v>
      </c>
      <c r="AG64">
        <f t="shared" si="12"/>
        <v>2277</v>
      </c>
      <c r="AH64">
        <f t="shared" si="13"/>
        <v>1410</v>
      </c>
      <c r="AI64">
        <f t="shared" si="14"/>
        <v>148</v>
      </c>
      <c r="AJ64">
        <f t="shared" si="15"/>
        <v>3</v>
      </c>
      <c r="AK64">
        <f t="shared" si="16"/>
        <v>1259</v>
      </c>
      <c r="AL64" s="2">
        <f t="shared" si="17"/>
        <v>6.1728395061728392E-2</v>
      </c>
      <c r="AM64" s="2">
        <f t="shared" si="18"/>
        <v>0.93827160493827155</v>
      </c>
      <c r="AN64" s="2">
        <f t="shared" si="19"/>
        <v>1.8040180401804017E-2</v>
      </c>
      <c r="AO64" s="2">
        <f t="shared" si="20"/>
        <v>0.42189421894218943</v>
      </c>
      <c r="AP64" s="2">
        <f t="shared" si="21"/>
        <v>2.050020500205002E-3</v>
      </c>
      <c r="AQ64" s="2">
        <f t="shared" si="22"/>
        <v>8.0770807708077083E-2</v>
      </c>
      <c r="AR64" s="2">
        <f t="shared" si="23"/>
        <v>0.18163181631816319</v>
      </c>
      <c r="AS64" s="2">
        <f t="shared" si="24"/>
        <v>1.7220172201722016E-2</v>
      </c>
      <c r="AT64" s="2">
        <f t="shared" si="25"/>
        <v>8.4050840508405084E-2</v>
      </c>
      <c r="AU64" s="2">
        <f t="shared" si="26"/>
        <v>0.1943419434194342</v>
      </c>
      <c r="AV64" s="3">
        <f t="shared" ca="1" si="27"/>
        <v>267.28571428571428</v>
      </c>
      <c r="AW64" s="2">
        <f t="shared" si="28"/>
        <v>0.18455560951918407</v>
      </c>
      <c r="AX64" s="2">
        <f t="shared" si="29"/>
        <v>7.9575596816976128E-3</v>
      </c>
      <c r="AY64">
        <f t="shared" si="30"/>
        <v>8</v>
      </c>
      <c r="AZ64">
        <f t="shared" si="31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2"/>
        <v>15</v>
      </c>
      <c r="BS64" t="e">
        <f>IFERROR(IF(OR(ISNA($A64),$AC64&lt;100),NA(),IF(FLOOR(2^($BR64+(LOG(100)/LOG(2))),2)-100&gt; _xlfn.AGGREGATE(4,6,$BZ$3:$DF$2000)+2000,NA(),FLOOR(2^($BR64+(LOG(100)/LOG(2))),2))), NA())</f>
        <v>#N/A</v>
      </c>
      <c r="BT64">
        <f>IFERROR(IF(OR(ISNA($A64),$AC64&lt;100),NA(),IF(FLOOR((2^(($BR64+4*LOG(10)/LOG(2))/2)),2)&gt; _xlfn.AGGREGATE(4,6,$BZ$3:$DF$2000)+2000,NA(),FLOOR((2^(($BR64+4*LOG(10)/LOG(2))/2)),2))), NA())</f>
        <v>18100</v>
      </c>
      <c r="BU64">
        <f>IFERROR(IF(OR(ISNA($A64),$AC64&lt;100),NA(),IF(FLOOR((2^(($BR64+6*LOG(10)/LOG(2))/3)),2)&gt; _xlfn.AGGREGATE(4,6,$BZ$3:$DF$2000)+2000,NA(),FLOOR((2^(($BR64+6*LOG(10)/LOG(2))/3)),2))), NA())</f>
        <v>3200</v>
      </c>
      <c r="BV64">
        <f>IFERROR(IF(OR(ISNA($A64),$AC64&lt;100),NA(),IF(FLOOR((2^(($BR64+8*LOG(10)/LOG(2))/4)),2)&gt; _xlfn.AGGREGATE(4,6,$BZ$3:$DF$2000)+2000,NA(),FLOOR((2^(($BR64+8*LOG(10)/LOG(2))/4)),2))), NA())</f>
        <v>1344</v>
      </c>
      <c r="BW64">
        <f>IFERROR(IF(OR(ISNA($A64),$AC64&lt;100),NA(),IF(FLOOR((2^(($BR64+10*LOG(10)/LOG(2))/5)),2)&gt; _xlfn.AGGREGATE(4,6,$BZ$3:$DF$2000)+2000,NA(),FLOOR((2^(($BR64+10*LOG(10)/LOG(2))/5)),2))),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_xlfn.AGGREGATE(4,6,$BZ$3:$DF$2000)+2000,NA(),FLOOR((2^(($BR64+2*_xlfn.XLOOKUP(_xlfn.AGGREGATE(4,6,$BR$3:$BR2015),$BR$3:$BR$2000,$CA$3:$CA$2000,1,1)*LOG(10)/LOG(2))/_xlfn.XLOOKUP(_xlfn.AGGREGATE(4,6,$BR$3:$BR2015),$BR$3:$BR$2000,$CA$3:$CA$2000,1,1))),2))), NA())</f>
        <v>1028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3333</v>
      </c>
      <c r="BZ64">
        <f t="shared" si="33"/>
        <v>2439</v>
      </c>
      <c r="CA64">
        <f t="shared" si="43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>
        <f t="shared" si="34"/>
        <v>4.0925584785235634</v>
      </c>
      <c r="CD64" cm="1">
        <f t="array" ref="CD64">IFERROR(IF(OR(ISNA($A64),$AC64&lt;100,INDEX(International!C$3:C$2000,_xlfn.XMATCH(100,International!C$3:C$2000,1,1)+$BR64)=""),NA(),INDEX(International!C$3:C$2000,_xlfn.XMATCH(100,International!C$3:C$2000,1,1)+$BR64)), NA())</f>
        <v>9172</v>
      </c>
      <c r="CE64">
        <f t="shared" si="44"/>
        <v>2.3009083626424269</v>
      </c>
      <c r="CF64">
        <f>IF(OR(ISNA($A64),$AC64&lt;100),NA(),IF($BR64=0,0,FLOOR((CD64-_xlfn.XLOOKUP(_xlfn.AGGREGATE(5,6,$BR$3:$BR2015),$BR$3:$BR$2000,CD$3:CD$2000,1,1))/_xlfn.XLOOKUP($BR64,$BR$3:$BR$2000,$BR$3:$BR$2000,1,1), 1)))</f>
        <v>601</v>
      </c>
      <c r="CG64">
        <f t="shared" si="35"/>
        <v>3.1787071826906454</v>
      </c>
      <c r="CH64" cm="1">
        <f t="array" ref="CH64">IFERROR(IF(OR(ISNA($A64),$AC64&lt;100,INDEX(International!F$3:F$2000,_xlfn.XMATCH(100,International!F$3:F$2000,1,1)+$BR64)=""),NA(),INDEX(International!F$3:F$2000,_xlfn.XMATCH(100,International!F$3:F$2000,1,1)+$BR64)), NA())</f>
        <v>4499</v>
      </c>
      <c r="CI64">
        <f t="shared" si="45"/>
        <v>2.7314779807513943</v>
      </c>
      <c r="CJ64">
        <f>IF(OR(ISNA($A64),$AC64&lt;100),NA(),IF($BR64=0,0,FLOOR((CH64-_xlfn.XLOOKUP(_xlfn.AGGREGATE(5,6,$BR$3:$BR2015),$BR$3:$BR$2000,CH$3:CH$2000,1,1))/_xlfn.XLOOKUP($BR64,$BR$3:$BR$2000,$BR$3:$BR$2000,1,1), 1)))</f>
        <v>293</v>
      </c>
      <c r="CK64">
        <f t="shared" si="36"/>
        <v>103.60201213070854</v>
      </c>
      <c r="CL64" cm="1">
        <f t="array" ref="CL64">IFERROR(IF(OR(ISNA($A64),$AC64&lt;100,INDEX(International!I$3:I$2000,_xlfn.XMATCH(100,International!I$3:I$2000,1,1)+$BR64)=""),NA(),INDEX(International!I$3:I$2000,_xlfn.XMATCH(100,International!I$3:I$2000,1,1)+$BR64)), NA())</f>
        <v>1724</v>
      </c>
      <c r="CM64">
        <f t="shared" si="46"/>
        <v>3.6516893389233331</v>
      </c>
      <c r="CN64">
        <f>IF(OR(ISNA($A64),$AC64&lt;100),NA(),IF($BR64=0,0,FLOOR((CL64-_xlfn.XLOOKUP(_xlfn.AGGREGATE(5,6,$BR$3:$BR2015),$BR$3:$BR$2000,CL$3:CL$2000,1,1))/_xlfn.XLOOKUP($BR64,$BR$3:$BR$2000,$BR$3:$BR$2000,1,1), 1)))</f>
        <v>97</v>
      </c>
      <c r="CO64">
        <f t="shared" si="37"/>
        <v>8.6336446803069382</v>
      </c>
      <c r="CP64" cm="1">
        <f t="array" ref="CP64">IFERROR(IF(OR(ISNA($A64),$AC64&lt;100,INDEX(International!L$3:L$2000,_xlfn.XMATCH(100,International!L$3:L$2000,1,1)+$BR64)=""),NA(),INDEX(International!L$3:L$2000,_xlfn.XMATCH(100,International!L$3:L$2000,1,1)+$BR64)), NA())</f>
        <v>7783</v>
      </c>
      <c r="CQ64">
        <f t="shared" si="47"/>
        <v>2.3876778813375488</v>
      </c>
      <c r="CR64">
        <f>IF(OR(ISNA($A64),$AC64&lt;100),NA(),IF($BR64=0,0,FLOOR((CP64-_xlfn.XLOOKUP(_xlfn.AGGREGATE(5,6,$BR$3:$BR2015),$BR$3:$BR$2000,CP$3:CP$2000,1,1))/_xlfn.XLOOKUP($BR64,$BR$3:$BR$2000,$BR$3:$BR$2000,1,1), 1)))</f>
        <v>511</v>
      </c>
      <c r="CS64">
        <f t="shared" si="38"/>
        <v>3.6032353799354491</v>
      </c>
      <c r="CT64" cm="1">
        <f t="array" ref="CT64">IFERROR(IF(OR(ISNA($A64),$AC64&lt;100,INDEX(International!O$3:O$2000,_xlfn.XMATCH(100,International!O$3:O$2000,1,1)+$BR64)=""),NA(),INDEX(International!O$3:O$2000,_xlfn.XMATCH(100,International!O$3:O$2000,1,1)+$BR64)), NA())</f>
        <v>2815</v>
      </c>
      <c r="CU64">
        <f>IF(OR(ISNA($A64),$AC64&lt;100),NA(),IF(CT64=100,0,($BR64*LOG(2)/LOG(CT64/100))))</f>
        <v>3.1152240264437592</v>
      </c>
      <c r="CV64">
        <f>IF(OR(ISNA($A64),$AC64&lt;100),NA(),IF($BR64=0,0,FLOOR((CT64-_xlfn.XLOOKUP(_xlfn.AGGREGATE(5,6,$BR$3:$BR2015),$BR$3:$BR$2000,CT$3:CT$2000,1,1))/_xlfn.XLOOKUP($BR64,$BR$3:$BR$2000,$BR$3:$BR$2000,1,1), 1)))</f>
        <v>180</v>
      </c>
      <c r="CW64">
        <f t="shared" si="39"/>
        <v>3.1374664899865952</v>
      </c>
      <c r="CX64" cm="1">
        <f t="array" ref="CX64">IFERROR(IF(OR(ISNA($A64),$AC64&lt;100,INDEX(International!R$3:R$2000,_xlfn.XMATCH(100,International!R$3:R$2000,1,1)+$BR64)=""),NA(),INDEX(International!R$3:R$2000,_xlfn.XMATCH(100,International!R$3:R$2000,1,1)+$BR64)), NA())</f>
        <v>226</v>
      </c>
      <c r="CY64">
        <f t="shared" si="48"/>
        <v>12.75160215280868</v>
      </c>
      <c r="CZ64">
        <f>IF(OR(ISNA($A64),$AC64&lt;100),NA(),IF($BR64=0,0,FLOOR((CX64-_xlfn.XLOOKUP(_xlfn.AGGREGATE(5,6,$BR$3:$BR2015),$BR$3:$BR$2000,CX$3:CX$2000,1,1))/_xlfn.XLOOKUP($BR64,$BR$3:$BR$2000,$BR$3:$BR$2000,1,1), 1)))</f>
        <v>8</v>
      </c>
      <c r="DA64">
        <f t="shared" si="40"/>
        <v>10.839108753030246</v>
      </c>
      <c r="DB64" cm="1">
        <f t="array" ref="DB64">IFERROR(IF(OR(ISNA($A64),$AC64&lt;100,INDEX(International!U$3:U$2000,_xlfn.XMATCH(100,International!U$3:U$2000,1,1)+$BR64)=""),NA(),INDEX(International!U$3:U$2000,_xlfn.XMATCH(100,International!U$3:U$2000,1,1)+$BR64)), NA())</f>
        <v>6593</v>
      </c>
      <c r="DC64">
        <f t="shared" si="49"/>
        <v>2.4822670251679679</v>
      </c>
      <c r="DD64">
        <f>IF(OR(ISNA($A64),$AC64&lt;100),NA(),IF($BR64=0,0,FLOOR((DB64-_xlfn.XLOOKUP(_xlfn.AGGREGATE(5,6,$BR$3:$BR2015),$BR$3:$BR$2000,DB$3:DB$2000,1,1))/_xlfn.XLOOKUP($BR64,$BR$3:$BR$2000,$BR$3:$BR$2000,1,1), 1)))</f>
        <v>432</v>
      </c>
      <c r="DE64">
        <f t="shared" si="41"/>
        <v>8.6981691579562419</v>
      </c>
      <c r="DF64" cm="1">
        <f t="array" ref="DF64">IFERROR(IF(OR(ISNA($A64),$AC64&lt;100,INDEX(International!X$3:X$2000,_xlfn.XMATCH(100,International!X$3:X$2000,1,1)+$BR64)=""),NA(),INDEX(International!X$3:X$2000,_xlfn.XMATCH(100,International!X$3:X$2000,1,1)+$BR64)), NA())</f>
        <v>3983</v>
      </c>
      <c r="DG64">
        <f t="shared" si="50"/>
        <v>2.8217853096395955</v>
      </c>
      <c r="DH64">
        <f>IF(OR(ISNA($A64),$AC64&lt;100),NA(),IF($BR64=0,0,FLOOR((DF64-_xlfn.XLOOKUP(_xlfn.AGGREGATE(5,6,$BR$3:$BR2015),$BR$3:$BR$2000,DF$3:DF$2000,1,1))/_xlfn.XLOOKUP($BR64,$BR$3:$BR$2000,$BR$3:$BR$2000,1,1), 1)))</f>
        <v>257</v>
      </c>
      <c r="DI64">
        <f t="shared" si="42"/>
        <v>1.7643351919237105</v>
      </c>
      <c r="DJ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63+1,DJ63+1,NA())))</f>
        <v>#N/A</v>
      </c>
      <c r="DK64" t="e" cm="1">
        <f t="array" ref="DK64">IFERROR(IF(ISNA($A64),NA(),INDEX(B$3:B$2000,_xlfn.XMATCH(Configuration!$B$12,B$3:B$2000,1,1)+$DJ64)-0), NA())</f>
        <v>#N/A</v>
      </c>
      <c r="DL64" t="e" cm="1">
        <f t="array" ref="DL64">IFERROR(IF(ISNA($A64),NA(),INDEX(E$3:E$2000,_xlfn.XMATCH(Configuration!$B$12,E$3:E$2000,1,1)+$DJ64)-0), NA())</f>
        <v>#N/A</v>
      </c>
      <c r="DM64" t="e" cm="1">
        <f t="array" ref="DM64">IFERROR(IF(ISNA($A64),NA(),INDEX(H$3:H$2000,_xlfn.XMATCH(Configuration!$B$12,H$3:H$2000,1,1)+$DJ64)-0), NA())</f>
        <v>#N/A</v>
      </c>
      <c r="DN64" t="e" cm="1">
        <f t="array" ref="DN64">IFERROR(IF(ISNA($A64),NA(),INDEX(K$3:K$2000,_xlfn.XMATCH(Configuration!$B$12,K$3:K$2000,1,1)+$DJ64)-0), NA())</f>
        <v>#N/A</v>
      </c>
      <c r="DO64" t="e" cm="1">
        <f t="array" ref="DO64">IFERROR(IF(ISNA($A64),NA(),INDEX(N$3:N$2000,_xlfn.XMATCH(Configuration!$B$12,N$3:N$2000,1,1)+$DJ64)-0), NA())</f>
        <v>#N/A</v>
      </c>
      <c r="DP64" t="e" cm="1">
        <f t="array" ref="DP64">IFERROR(IF(ISNA($A64),NA(),INDEX(Q$3:Q$2000,_xlfn.XMATCH(Configuration!$B$12,Q$3:Q$2000,1,1)+$DJ64)-0), NA())</f>
        <v>#N/A</v>
      </c>
      <c r="DQ64" t="e" cm="1">
        <f t="array" ref="DQ64">IFERROR(IF(ISNA($A64),NA(),INDEX(T$3:T$2000,_xlfn.XMATCH(Configuration!$B$12,T$3:T$2000,1,1)+$DJ64)-0), NA())</f>
        <v>#N/A</v>
      </c>
      <c r="DR64" t="e" cm="1">
        <f t="array" ref="DR64">IFERROR(IF(ISNA($A64),NA(),INDEX(W$3:W$2000,_xlfn.XMATCH(Configuration!$B$12,W$3:W$2000,1,1)+$DJ64)-0), NA())</f>
        <v>#N/A</v>
      </c>
    </row>
    <row r="65" spans="1:122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8"/>
        <v>2810</v>
      </c>
      <c r="AD65">
        <f t="shared" si="9"/>
        <v>180</v>
      </c>
      <c r="AE65">
        <f t="shared" si="10"/>
        <v>13</v>
      </c>
      <c r="AF65" s="5">
        <f t="shared" si="11"/>
        <v>0.97631578947368425</v>
      </c>
      <c r="AG65">
        <f t="shared" si="12"/>
        <v>2617</v>
      </c>
      <c r="AH65">
        <f t="shared" si="13"/>
        <v>1591</v>
      </c>
      <c r="AI65">
        <f t="shared" si="14"/>
        <v>176</v>
      </c>
      <c r="AJ65">
        <f t="shared" si="15"/>
        <v>6</v>
      </c>
      <c r="AK65">
        <f t="shared" si="16"/>
        <v>1409</v>
      </c>
      <c r="AL65" s="2">
        <f t="shared" si="17"/>
        <v>6.7357512953367879E-2</v>
      </c>
      <c r="AM65" s="2">
        <f t="shared" si="18"/>
        <v>0.93264248704663211</v>
      </c>
      <c r="AN65" s="2">
        <f t="shared" si="19"/>
        <v>1.886120996441281E-2</v>
      </c>
      <c r="AO65" s="2">
        <f t="shared" si="20"/>
        <v>0.43380782918149469</v>
      </c>
      <c r="AP65" s="2">
        <f t="shared" si="21"/>
        <v>4.2704626334519576E-3</v>
      </c>
      <c r="AQ65" s="2">
        <f t="shared" si="22"/>
        <v>8.3629893238434158E-2</v>
      </c>
      <c r="AR65" s="2">
        <f t="shared" si="23"/>
        <v>0.17544483985765125</v>
      </c>
      <c r="AS65" s="2">
        <f t="shared" si="24"/>
        <v>1.6725978647686834E-2</v>
      </c>
      <c r="AT65" s="2">
        <f t="shared" si="25"/>
        <v>8.2206405693950171E-2</v>
      </c>
      <c r="AU65" s="2">
        <f t="shared" si="26"/>
        <v>0.18505338078291814</v>
      </c>
      <c r="AV65" s="3">
        <f t="shared" ca="1" si="27"/>
        <v>300</v>
      </c>
      <c r="AW65" s="2">
        <f t="shared" si="28"/>
        <v>0.15211152111521115</v>
      </c>
      <c r="AX65" s="2">
        <f t="shared" si="29"/>
        <v>-2.368421052631579E-2</v>
      </c>
      <c r="AY65">
        <f t="shared" si="30"/>
        <v>10</v>
      </c>
      <c r="AZ65">
        <f t="shared" si="31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2"/>
        <v>16</v>
      </c>
      <c r="BS65" t="e">
        <f>IFERROR(IF(OR(ISNA($A65),$AC65&lt;100),NA(),IF(FLOOR(2^($BR65+(LOG(100)/LOG(2))),2)-100&gt; _xlfn.AGGREGATE(4,6,$BZ$3:$DF$2000)+2000,NA(),FLOOR(2^($BR65+(LOG(100)/LOG(2))),2))), NA())</f>
        <v>#N/A</v>
      </c>
      <c r="BT65">
        <f>IFERROR(IF(OR(ISNA($A65),$AC65&lt;100),NA(),IF(FLOOR((2^(($BR65+4*LOG(10)/LOG(2))/2)),2)&gt; _xlfn.AGGREGATE(4,6,$BZ$3:$DF$2000)+2000,NA(),FLOOR((2^(($BR65+4*LOG(10)/LOG(2))/2)),2))), NA())</f>
        <v>25600</v>
      </c>
      <c r="BU65">
        <f>IFERROR(IF(OR(ISNA($A65),$AC65&lt;100),NA(),IF(FLOOR((2^(($BR65+6*LOG(10)/LOG(2))/3)),2)&gt; _xlfn.AGGREGATE(4,6,$BZ$3:$DF$2000)+2000,NA(),FLOOR((2^(($BR65+6*LOG(10)/LOG(2))/3)),2))), NA())</f>
        <v>4030</v>
      </c>
      <c r="BV65">
        <f>IFERROR(IF(OR(ISNA($A65),$AC65&lt;100),NA(),IF(FLOOR((2^(($BR65+8*LOG(10)/LOG(2))/4)),2)&gt; _xlfn.AGGREGATE(4,6,$BZ$3:$DF$2000)+2000,NA(),FLOOR((2^(($BR65+8*LOG(10)/LOG(2))/4)),2))), NA())</f>
        <v>1598</v>
      </c>
      <c r="BW65">
        <f>IFERROR(IF(OR(ISNA($A65),$AC65&lt;100),NA(),IF(FLOOR((2^(($BR65+10*LOG(10)/LOG(2))/5)),2)&gt; _xlfn.AGGREGATE(4,6,$BZ$3:$DF$2000)+2000,NA(),FLOOR((2^(($BR65+10*LOG(10)/LOG(2))/5)),2))),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_xlfn.AGGREGATE(4,6,$BZ$3:$DF$2000)+2000,NA(),FLOOR((2^(($BR65+2*_xlfn.XLOOKUP(_xlfn.AGGREGATE(4,6,$BR$3:$BR2016),$BR$3:$BR$2000,$CA$3:$CA$2000,1,1)*LOG(10)/LOG(2))/_xlfn.XLOOKUP(_xlfn.AGGREGATE(4,6,$BR$3:$BR2016),$BR$3:$BR$2000,$CA$3:$CA$2000,1,1))),2))), NA())</f>
        <v>1202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3548</v>
      </c>
      <c r="BZ65">
        <f t="shared" si="33"/>
        <v>2810</v>
      </c>
      <c r="CA65">
        <f t="shared" si="43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>
        <f t="shared" si="34"/>
        <v>4.895232903101312</v>
      </c>
      <c r="CD65" cm="1">
        <f t="array" ref="CD65">IFERROR(IF(OR(ISNA($A65),$AC65&lt;100,INDEX(International!C$3:C$2000,_xlfn.XMATCH(100,International!C$3:C$2000,1,1)+$BR65)=""),NA(),INDEX(International!C$3:C$2000,_xlfn.XMATCH(100,International!C$3:C$2000,1,1)+$BR65)), NA())</f>
        <v>10149</v>
      </c>
      <c r="CE65">
        <f t="shared" si="44"/>
        <v>2.4005303589878286</v>
      </c>
      <c r="CF65">
        <f>IF(OR(ISNA($A65),$AC65&lt;100),NA(),IF($BR65=0,0,FLOOR((CD65-_xlfn.XLOOKUP(_xlfn.AGGREGATE(5,6,$BR$3:$BR2016),$BR$3:$BR$2000,CD$3:CD$2000,1,1))/_xlfn.XLOOKUP($BR65,$BR$3:$BR$2000,$BR$3:$BR$2000,1,1), 1)))</f>
        <v>624</v>
      </c>
      <c r="CG65">
        <f t="shared" si="35"/>
        <v>6.8479397144747463</v>
      </c>
      <c r="CH65" cm="1">
        <f t="array" ref="CH65">IFERROR(IF(OR(ISNA($A65),$AC65&lt;100,INDEX(International!F$3:F$2000,_xlfn.XMATCH(100,International!F$3:F$2000,1,1)+$BR65)=""),NA(),INDEX(International!F$3:F$2000,_xlfn.XMATCH(100,International!F$3:F$2000,1,1)+$BR65)), NA())</f>
        <v>6633</v>
      </c>
      <c r="CI65">
        <f t="shared" si="45"/>
        <v>2.643933412983742</v>
      </c>
      <c r="CJ65">
        <f>IF(OR(ISNA($A65),$AC65&lt;100),NA(),IF($BR65=0,0,FLOOR((CH65-_xlfn.XLOOKUP(_xlfn.AGGREGATE(5,6,$BR$3:$BR2016),$BR$3:$BR$2000,CH$3:CH$2000,1,1))/_xlfn.XLOOKUP($BR65,$BR$3:$BR$2000,$BR$3:$BR$2000,1,1), 1)))</f>
        <v>408</v>
      </c>
      <c r="CK65">
        <f t="shared" si="36"/>
        <v>1.7855320372297792</v>
      </c>
      <c r="CL65" cm="1">
        <f t="array" ref="CL65">IFERROR(IF(OR(ISNA($A65),$AC65&lt;100,INDEX(International!I$3:I$2000,_xlfn.XMATCH(100,International!I$3:I$2000,1,1)+$BR65)=""),NA(),INDEX(International!I$3:I$2000,_xlfn.XMATCH(100,International!I$3:I$2000,1,1)+$BR65)), NA())</f>
        <v>1877</v>
      </c>
      <c r="CM65">
        <f t="shared" si="46"/>
        <v>3.7821869322719808</v>
      </c>
      <c r="CN65">
        <f>IF(OR(ISNA($A65),$AC65&lt;100),NA(),IF($BR65=0,0,FLOOR((CL65-_xlfn.XLOOKUP(_xlfn.AGGREGATE(5,6,$BR$3:$BR2016),$BR$3:$BR$2000,CL$3:CL$2000,1,1))/_xlfn.XLOOKUP($BR65,$BR$3:$BR$2000,$BR$3:$BR$2000,1,1), 1)))</f>
        <v>100</v>
      </c>
      <c r="CO65">
        <f t="shared" si="37"/>
        <v>8.1520271051073205</v>
      </c>
      <c r="CP65" cm="1">
        <f t="array" ref="CP65">IFERROR(IF(OR(ISNA($A65),$AC65&lt;100,INDEX(International!L$3:L$2000,_xlfn.XMATCH(100,International!L$3:L$2000,1,1)+$BR65)=""),NA(),INDEX(International!L$3:L$2000,_xlfn.XMATCH(100,International!L$3:L$2000,1,1)+$BR65)), NA())</f>
        <v>13677</v>
      </c>
      <c r="CQ65">
        <f t="shared" si="47"/>
        <v>2.2549159972128048</v>
      </c>
      <c r="CR65">
        <f>IF(OR(ISNA($A65),$AC65&lt;100),NA(),IF($BR65=0,0,FLOOR((CP65-_xlfn.XLOOKUP(_xlfn.AGGREGATE(5,6,$BR$3:$BR2016),$BR$3:$BR$2000,CP$3:CP$2000,1,1))/_xlfn.XLOOKUP($BR65,$BR$3:$BR$2000,$BR$3:$BR$2000,1,1), 1)))</f>
        <v>847</v>
      </c>
      <c r="CS65">
        <f t="shared" si="38"/>
        <v>1.2294776319064482</v>
      </c>
      <c r="CT65" cm="1">
        <f t="array" ref="CT65">IFERROR(IF(OR(ISNA($A65),$AC65&lt;100,INDEX(International!O$3:O$2000,_xlfn.XMATCH(100,International!O$3:O$2000,1,1)+$BR65)=""),NA(),INDEX(International!O$3:O$2000,_xlfn.XMATCH(100,International!O$3:O$2000,1,1)+$BR65)), NA())</f>
        <v>3401</v>
      </c>
      <c r="CU65">
        <f>IF(OR(ISNA($A65),$AC65&lt;100),NA(),IF(CT65=100,0,($BR65*LOG(2)/LOG(CT65/100))))</f>
        <v>3.1447238672150575</v>
      </c>
      <c r="CV65">
        <f>IF(OR(ISNA($A65),$AC65&lt;100),NA(),IF($BR65=0,0,FLOOR((CT65-_xlfn.XLOOKUP(_xlfn.AGGREGATE(5,6,$BR$3:$BR2016),$BR$3:$BR$2000,CT$3:CT$2000,1,1))/_xlfn.XLOOKUP($BR65,$BR$3:$BR$2000,$BR$3:$BR$2000,1,1), 1)))</f>
        <v>205</v>
      </c>
      <c r="CW65">
        <f t="shared" si="39"/>
        <v>3.6653655582403744</v>
      </c>
      <c r="CX65" cm="1">
        <f t="array" ref="CX65">IFERROR(IF(OR(ISNA($A65),$AC65&lt;100,INDEX(International!R$3:R$2000,_xlfn.XMATCH(100,International!R$3:R$2000,1,1)+$BR65)=""),NA(),INDEX(International!R$3:R$2000,_xlfn.XMATCH(100,International!R$3:R$2000,1,1)+$BR65)), NA())</f>
        <v>243</v>
      </c>
      <c r="CY65">
        <f t="shared" si="48"/>
        <v>12.490667969891609</v>
      </c>
      <c r="CZ65">
        <f>IF(OR(ISNA($A65),$AC65&lt;100),NA(),IF($BR65=0,0,FLOOR((CX65-_xlfn.XLOOKUP(_xlfn.AGGREGATE(5,6,$BR$3:$BR2016),$BR$3:$BR$2000,CX$3:CX$2000,1,1))/_xlfn.XLOOKUP($BR65,$BR$3:$BR$2000,$BR$3:$BR$2000,1,1), 1)))</f>
        <v>8</v>
      </c>
      <c r="DA65">
        <f t="shared" si="40"/>
        <v>9.5571648309070358</v>
      </c>
      <c r="DB65" cm="1">
        <f t="array" ref="DB65">IFERROR(IF(OR(ISNA($A65),$AC65&lt;100,INDEX(International!U$3:U$2000,_xlfn.XMATCH(100,International!U$3:U$2000,1,1)+$BR65)=""),NA(),INDEX(International!U$3:U$2000,_xlfn.XMATCH(100,International!U$3:U$2000,1,1)+$BR65)), NA())</f>
        <v>7041</v>
      </c>
      <c r="DC65">
        <f t="shared" si="49"/>
        <v>2.6068361120451549</v>
      </c>
      <c r="DD65">
        <f>IF(OR(ISNA($A65),$AC65&lt;100),NA(),IF($BR65=0,0,FLOOR((DB65-_xlfn.XLOOKUP(_xlfn.AGGREGATE(5,6,$BR$3:$BR2016),$BR$3:$BR$2000,DB$3:DB$2000,1,1))/_xlfn.XLOOKUP($BR65,$BR$3:$BR$2000,$BR$3:$BR$2000,1,1), 1)))</f>
        <v>433</v>
      </c>
      <c r="DE65">
        <f t="shared" si="41"/>
        <v>10.543489333160089</v>
      </c>
      <c r="DF65" cm="1">
        <f t="array" ref="DF65">IFERROR(IF(OR(ISNA($A65),$AC65&lt;100,INDEX(International!X$3:X$2000,_xlfn.XMATCH(100,International!X$3:X$2000,1,1)+$BR65)=""),NA(),INDEX(International!X$3:X$2000,_xlfn.XMATCH(100,International!X$3:X$2000,1,1)+$BR65)), NA())</f>
        <v>5018</v>
      </c>
      <c r="DG65">
        <f t="shared" si="50"/>
        <v>2.8323393705711561</v>
      </c>
      <c r="DH65">
        <f>IF(OR(ISNA($A65),$AC65&lt;100),NA(),IF($BR65=0,0,FLOOR((DF65-_xlfn.XLOOKUP(_xlfn.AGGREGATE(5,6,$BR$3:$BR2016),$BR$3:$BR$2000,DF$3:DF$2000,1,1))/_xlfn.XLOOKUP($BR65,$BR$3:$BR$2000,$BR$3:$BR$2000,1,1), 1)))</f>
        <v>306</v>
      </c>
      <c r="DI65">
        <f t="shared" si="42"/>
        <v>3.0006872379910847</v>
      </c>
      <c r="DJ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64+1,DJ64+1,NA())))</f>
        <v>#N/A</v>
      </c>
      <c r="DK65" t="e" cm="1">
        <f t="array" ref="DK65">IFERROR(IF(ISNA($A65),NA(),INDEX(B$3:B$2000,_xlfn.XMATCH(Configuration!$B$12,B$3:B$2000,1,1)+$DJ65)-0), NA())</f>
        <v>#N/A</v>
      </c>
      <c r="DL65" t="e" cm="1">
        <f t="array" ref="DL65">IFERROR(IF(ISNA($A65),NA(),INDEX(E$3:E$2000,_xlfn.XMATCH(Configuration!$B$12,E$3:E$2000,1,1)+$DJ65)-0), NA())</f>
        <v>#N/A</v>
      </c>
      <c r="DM65" t="e" cm="1">
        <f t="array" ref="DM65">IFERROR(IF(ISNA($A65),NA(),INDEX(H$3:H$2000,_xlfn.XMATCH(Configuration!$B$12,H$3:H$2000,1,1)+$DJ65)-0), NA())</f>
        <v>#N/A</v>
      </c>
      <c r="DN65" t="e" cm="1">
        <f t="array" ref="DN65">IFERROR(IF(ISNA($A65),NA(),INDEX(K$3:K$2000,_xlfn.XMATCH(Configuration!$B$12,K$3:K$2000,1,1)+$DJ65)-0), NA())</f>
        <v>#N/A</v>
      </c>
      <c r="DO65" t="e" cm="1">
        <f t="array" ref="DO65">IFERROR(IF(ISNA($A65),NA(),INDEX(N$3:N$2000,_xlfn.XMATCH(Configuration!$B$12,N$3:N$2000,1,1)+$DJ65)-0), NA())</f>
        <v>#N/A</v>
      </c>
      <c r="DP65" t="e" cm="1">
        <f t="array" ref="DP65">IFERROR(IF(ISNA($A65),NA(),INDEX(Q$3:Q$2000,_xlfn.XMATCH(Configuration!$B$12,Q$3:Q$2000,1,1)+$DJ65)-0), NA())</f>
        <v>#N/A</v>
      </c>
      <c r="DQ65" t="e" cm="1">
        <f t="array" ref="DQ65">IFERROR(IF(ISNA($A65),NA(),INDEX(T$3:T$2000,_xlfn.XMATCH(Configuration!$B$12,T$3:T$2000,1,1)+$DJ65)-0), NA())</f>
        <v>#N/A</v>
      </c>
      <c r="DR65" t="e" cm="1">
        <f t="array" ref="DR65">IFERROR(IF(ISNA($A65),NA(),INDEX(W$3:W$2000,_xlfn.XMATCH(Configuration!$B$12,W$3:W$2000,1,1)+$DJ65)-0), NA())</f>
        <v>#N/A</v>
      </c>
    </row>
    <row r="66" spans="1:122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8"/>
        <v>3180</v>
      </c>
      <c r="AD66">
        <f t="shared" si="9"/>
        <v>228</v>
      </c>
      <c r="AE66">
        <f t="shared" si="10"/>
        <v>14</v>
      </c>
      <c r="AF66" s="5">
        <f t="shared" si="11"/>
        <v>0.99730458221024254</v>
      </c>
      <c r="AG66">
        <f t="shared" si="12"/>
        <v>2938</v>
      </c>
      <c r="AH66">
        <f t="shared" si="13"/>
        <v>1775</v>
      </c>
      <c r="AI66">
        <f t="shared" si="14"/>
        <v>224</v>
      </c>
      <c r="AJ66">
        <f t="shared" si="15"/>
        <v>7</v>
      </c>
      <c r="AK66">
        <f t="shared" si="16"/>
        <v>1544</v>
      </c>
      <c r="AL66" s="2">
        <f t="shared" si="17"/>
        <v>5.7851239669421489E-2</v>
      </c>
      <c r="AM66" s="2">
        <f t="shared" si="18"/>
        <v>0.94214876033057848</v>
      </c>
      <c r="AN66" s="2">
        <f t="shared" si="19"/>
        <v>1.9496855345911949E-2</v>
      </c>
      <c r="AO66" s="2">
        <f t="shared" si="20"/>
        <v>0.4418238993710692</v>
      </c>
      <c r="AP66" s="2">
        <f t="shared" si="21"/>
        <v>4.4025157232704401E-3</v>
      </c>
      <c r="AQ66" s="2">
        <f t="shared" si="22"/>
        <v>8.0817610062893078E-2</v>
      </c>
      <c r="AR66" s="2">
        <f t="shared" si="23"/>
        <v>0.17452830188679244</v>
      </c>
      <c r="AS66" s="2">
        <f t="shared" si="24"/>
        <v>1.8238993710691823E-2</v>
      </c>
      <c r="AT66" s="2">
        <f t="shared" si="25"/>
        <v>8.0188679245283015E-2</v>
      </c>
      <c r="AU66" s="2">
        <f t="shared" si="26"/>
        <v>0.18050314465408804</v>
      </c>
      <c r="AV66" s="3">
        <f t="shared" ca="1" si="27"/>
        <v>332.85714285714283</v>
      </c>
      <c r="AW66" s="2">
        <f t="shared" si="28"/>
        <v>0.13167259786476868</v>
      </c>
      <c r="AX66" s="2">
        <f t="shared" si="29"/>
        <v>-2.6954177897574125E-3</v>
      </c>
      <c r="AY66" t="e">
        <f t="shared" si="30"/>
        <v>#N/A</v>
      </c>
      <c r="AZ66">
        <f t="shared" si="31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2"/>
        <v>17</v>
      </c>
      <c r="BS66" t="e">
        <f>IFERROR(IF(OR(ISNA($A66),$AC66&lt;100),NA(),IF(FLOOR(2^($BR66+(LOG(100)/LOG(2))),2)-100&gt; _xlfn.AGGREGATE(4,6,$BZ$3:$DF$2000)+2000,NA(),FLOOR(2^($BR66+(LOG(100)/LOG(2))),2))), NA())</f>
        <v>#N/A</v>
      </c>
      <c r="BT66">
        <f>IFERROR(IF(OR(ISNA($A66),$AC66&lt;100),NA(),IF(FLOOR((2^(($BR66+4*LOG(10)/LOG(2))/2)),2)&gt; _xlfn.AGGREGATE(4,6,$BZ$3:$DF$2000)+2000,NA(),FLOOR((2^(($BR66+4*LOG(10)/LOG(2))/2)),2))), NA())</f>
        <v>36202</v>
      </c>
      <c r="BU66">
        <f>IFERROR(IF(OR(ISNA($A66),$AC66&lt;100),NA(),IF(FLOOR((2^(($BR66+6*LOG(10)/LOG(2))/3)),2)&gt; _xlfn.AGGREGATE(4,6,$BZ$3:$DF$2000)+2000,NA(),FLOOR((2^(($BR66+6*LOG(10)/LOG(2))/3)),2))), NA())</f>
        <v>5078</v>
      </c>
      <c r="BV66">
        <f>IFERROR(IF(OR(ISNA($A66),$AC66&lt;100),NA(),IF(FLOOR((2^(($BR66+8*LOG(10)/LOG(2))/4)),2)&gt; _xlfn.AGGREGATE(4,6,$BZ$3:$DF$2000)+2000,NA(),FLOOR((2^(($BR66+8*LOG(10)/LOG(2))/4)),2))), NA())</f>
        <v>1902</v>
      </c>
      <c r="BW66">
        <f>IFERROR(IF(OR(ISNA($A66),$AC66&lt;100),NA(),IF(FLOOR((2^(($BR66+10*LOG(10)/LOG(2))/5)),2)&gt; _xlfn.AGGREGATE(4,6,$BZ$3:$DF$2000)+2000,NA(),FLOOR((2^(($BR66+10*LOG(10)/LOG(2))/5)),2))),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_xlfn.AGGREGATE(4,6,$BZ$3:$DF$2000)+2000,NA(),FLOOR((2^(($BR66+2*_xlfn.XLOOKUP(_xlfn.AGGREGATE(4,6,$BR$3:$BR2017),$BR$3:$BR$2000,$CA$3:$CA$2000,1,1)*LOG(10)/LOG(2))/_xlfn.XLOOKUP(_xlfn.AGGREGATE(4,6,$BR$3:$BR2017),$BR$3:$BR$2000,$CA$3:$CA$2000,1,1))),2))), NA())</f>
        <v>1404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3762</v>
      </c>
      <c r="BZ66">
        <f t="shared" si="33"/>
        <v>3180</v>
      </c>
      <c r="CA66">
        <f t="shared" si="43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>
        <f t="shared" si="34"/>
        <v>5.6036022400880094</v>
      </c>
      <c r="CD66" cm="1">
        <f t="array" ref="CD66">IFERROR(IF(OR(ISNA($A66),$AC66&lt;100,INDEX(International!C$3:C$2000,_xlfn.XMATCH(100,International!C$3:C$2000,1,1)+$BR66)=""),NA(),INDEX(International!C$3:C$2000,_xlfn.XMATCH(100,International!C$3:C$2000,1,1)+$BR66)), NA())</f>
        <v>12462</v>
      </c>
      <c r="CE66">
        <f t="shared" si="44"/>
        <v>2.4420403935899295</v>
      </c>
      <c r="CF66">
        <f>IF(OR(ISNA($A66),$AC66&lt;100),NA(),IF($BR66=0,0,FLOOR((CD66-_xlfn.XLOOKUP(_xlfn.AGGREGATE(5,6,$BR$3:$BR2017),$BR$3:$BR$2000,CD$3:CD$2000,1,1))/_xlfn.XLOOKUP($BR66,$BR$3:$BR$2000,$BR$3:$BR$2000,1,1), 1)))</f>
        <v>723</v>
      </c>
      <c r="CG66">
        <f t="shared" si="35"/>
        <v>3.376119582712592</v>
      </c>
      <c r="CH66" cm="1">
        <f t="array" ref="CH66">IFERROR(IF(OR(ISNA($A66),$AC66&lt;100,INDEX(International!F$3:F$2000,_xlfn.XMATCH(100,International!F$3:F$2000,1,1)+$BR66)=""),NA(),INDEX(International!F$3:F$2000,_xlfn.XMATCH(100,International!F$3:F$2000,1,1)+$BR66)), NA())</f>
        <v>7652</v>
      </c>
      <c r="CI66">
        <f t="shared" si="45"/>
        <v>2.7166248789112011</v>
      </c>
      <c r="CJ66">
        <f>IF(OR(ISNA($A66),$AC66&lt;100),NA(),IF($BR66=0,0,FLOOR((CH66-_xlfn.XLOOKUP(_xlfn.AGGREGATE(5,6,$BR$3:$BR2017),$BR$3:$BR$2000,CH$3:CH$2000,1,1))/_xlfn.XLOOKUP($BR66,$BR$3:$BR$2000,$BR$3:$BR$2000,1,1), 1)))</f>
        <v>444</v>
      </c>
      <c r="CK66">
        <f t="shared" si="36"/>
        <v>4.8502403930837721</v>
      </c>
      <c r="CL66" cm="1">
        <f t="array" ref="CL66">IFERROR(IF(OR(ISNA($A66),$AC66&lt;100,INDEX(International!I$3:I$2000,_xlfn.XMATCH(100,International!I$3:I$2000,1,1)+$BR66)=""),NA(),INDEX(International!I$3:I$2000,_xlfn.XMATCH(100,International!I$3:I$2000,1,1)+$BR66)), NA())</f>
        <v>2046</v>
      </c>
      <c r="CM66">
        <f t="shared" si="46"/>
        <v>3.9037973532260275</v>
      </c>
      <c r="CN66">
        <f>IF(OR(ISNA($A66),$AC66&lt;100),NA(),IF($BR66=0,0,FLOOR((CL66-_xlfn.XLOOKUP(_xlfn.AGGREGATE(5,6,$BR$3:$BR2017),$BR$3:$BR$2000,CL$3:CL$2000,1,1))/_xlfn.XLOOKUP($BR66,$BR$3:$BR$2000,$BR$3:$BR$2000,1,1), 1)))</f>
        <v>104</v>
      </c>
      <c r="CO66">
        <f t="shared" si="37"/>
        <v>8.0400397249340791</v>
      </c>
      <c r="CP66" cm="1">
        <f t="array" ref="CP66">IFERROR(IF(OR(ISNA($A66),$AC66&lt;100,INDEX(International!L$3:L$2000,_xlfn.XMATCH(100,International!L$3:L$2000,1,1)+$BR66)=""),NA(),INDEX(International!L$3:L$2000,_xlfn.XMATCH(100,International!L$3:L$2000,1,1)+$BR66)), NA())</f>
        <v>19100</v>
      </c>
      <c r="CQ66">
        <f t="shared" si="47"/>
        <v>2.2435050708891722</v>
      </c>
      <c r="CR66">
        <f>IF(OR(ISNA($A66),$AC66&lt;100),NA(),IF($BR66=0,0,FLOOR((CP66-_xlfn.XLOOKUP(_xlfn.AGGREGATE(5,6,$BR$3:$BR2017),$BR$3:$BR$2000,CP$3:CP$2000,1,1))/_xlfn.XLOOKUP($BR66,$BR$3:$BR$2000,$BR$3:$BR$2000,1,1), 1)))</f>
        <v>1116</v>
      </c>
      <c r="CS66">
        <f t="shared" si="38"/>
        <v>2.0754603200990154</v>
      </c>
      <c r="CT66" cm="1">
        <f t="array" ref="CT66">IFERROR(IF(OR(ISNA($A66),$AC66&lt;100,INDEX(International!O$3:O$2000,_xlfn.XMATCH(100,International!O$3:O$2000,1,1)+$BR66)=""),NA(),INDEX(International!O$3:O$2000,_xlfn.XMATCH(100,International!O$3:O$2000,1,1)+$BR66)), NA())</f>
        <v>3743</v>
      </c>
      <c r="CU66">
        <f>IF(OR(ISNA($A66),$AC66&lt;100),NA(),IF(CT66=100,0,($BR66*LOG(2)/LOG(CT66/100))))</f>
        <v>3.2528892899056236</v>
      </c>
      <c r="CV66">
        <f>IF(OR(ISNA($A66),$AC66&lt;100),NA(),IF($BR66=0,0,FLOOR((CT66-_xlfn.XLOOKUP(_xlfn.AGGREGATE(5,6,$BR$3:$BR2017),$BR$3:$BR$2000,CT$3:CT$2000,1,1))/_xlfn.XLOOKUP($BR66,$BR$3:$BR$2000,$BR$3:$BR$2000,1,1), 1)))</f>
        <v>213</v>
      </c>
      <c r="CW66">
        <f t="shared" si="39"/>
        <v>7.2340034056400748</v>
      </c>
      <c r="CX66" cm="1">
        <f t="array" ref="CX66">IFERROR(IF(OR(ISNA($A66),$AC66&lt;100,INDEX(International!R$3:R$2000,_xlfn.XMATCH(100,International!R$3:R$2000,1,1)+$BR66)=""),NA(),INDEX(International!R$3:R$2000,_xlfn.XMATCH(100,International!R$3:R$2000,1,1)+$BR66)), NA())</f>
        <v>266</v>
      </c>
      <c r="CY66">
        <f t="shared" si="48"/>
        <v>12.044554259546205</v>
      </c>
      <c r="CZ66">
        <f>IF(OR(ISNA($A66),$AC66&lt;100),NA(),IF($BR66=0,0,FLOOR((CX66-_xlfn.XLOOKUP(_xlfn.AGGREGATE(5,6,$BR$3:$BR2017),$BR$3:$BR$2000,CX$3:CX$2000,1,1))/_xlfn.XLOOKUP($BR66,$BR$3:$BR$2000,$BR$3:$BR$2000,1,1), 1)))</f>
        <v>9</v>
      </c>
      <c r="DA66">
        <f t="shared" si="40"/>
        <v>7.6646012262936685</v>
      </c>
      <c r="DB66" cm="1">
        <f t="array" ref="DB66">IFERROR(IF(OR(ISNA($A66),$AC66&lt;100,INDEX(International!U$3:U$2000,_xlfn.XMATCH(100,International!U$3:U$2000,1,1)+$BR66)=""),NA(),INDEX(International!U$3:U$2000,_xlfn.XMATCH(100,International!U$3:U$2000,1,1)+$BR66)), NA())</f>
        <v>7314</v>
      </c>
      <c r="DC66">
        <f t="shared" si="49"/>
        <v>2.7452170270560488</v>
      </c>
      <c r="DD66">
        <f>IF(OR(ISNA($A66),$AC66&lt;100),NA(),IF($BR66=0,0,FLOOR((DB66-_xlfn.XLOOKUP(_xlfn.AGGREGATE(5,6,$BR$3:$BR2017),$BR$3:$BR$2000,DB$3:DB$2000,1,1))/_xlfn.XLOOKUP($BR66,$BR$3:$BR$2000,$BR$3:$BR$2000,1,1), 1)))</f>
        <v>424</v>
      </c>
      <c r="DE66">
        <f t="shared" si="41"/>
        <v>18.221480016972126</v>
      </c>
      <c r="DF66" cm="1">
        <f t="array" ref="DF66">IFERROR(IF(OR(ISNA($A66),$AC66&lt;100,INDEX(International!X$3:X$2000,_xlfn.XMATCH(100,International!X$3:X$2000,1,1)+$BR66)=""),NA(),INDEX(International!X$3:X$2000,_xlfn.XMATCH(100,International!X$3:X$2000,1,1)+$BR66)), NA())</f>
        <v>5683</v>
      </c>
      <c r="DG66">
        <f t="shared" si="50"/>
        <v>2.9166619719892393</v>
      </c>
      <c r="DH66">
        <f>IF(OR(ISNA($A66),$AC66&lt;100),NA(),IF($BR66=0,0,FLOOR((DF66-_xlfn.XLOOKUP(_xlfn.AGGREGATE(5,6,$BR$3:$BR2017),$BR$3:$BR$2000,DF$3:DF$2000,1,1))/_xlfn.XLOOKUP($BR66,$BR$3:$BR$2000,$BR$3:$BR$2000,1,1), 1)))</f>
        <v>327</v>
      </c>
      <c r="DI66">
        <f t="shared" si="42"/>
        <v>5.5697818725439934</v>
      </c>
      <c r="DJ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65+1,DJ65+1,NA())))</f>
        <v>#N/A</v>
      </c>
      <c r="DK66" t="e" cm="1">
        <f t="array" ref="DK66">IFERROR(IF(ISNA($A66),NA(),INDEX(B$3:B$2000,_xlfn.XMATCH(Configuration!$B$12,B$3:B$2000,1,1)+$DJ66)-0), NA())</f>
        <v>#N/A</v>
      </c>
      <c r="DL66" t="e" cm="1">
        <f t="array" ref="DL66">IFERROR(IF(ISNA($A66),NA(),INDEX(E$3:E$2000,_xlfn.XMATCH(Configuration!$B$12,E$3:E$2000,1,1)+$DJ66)-0), NA())</f>
        <v>#N/A</v>
      </c>
      <c r="DM66" t="e" cm="1">
        <f t="array" ref="DM66">IFERROR(IF(ISNA($A66),NA(),INDEX(H$3:H$2000,_xlfn.XMATCH(Configuration!$B$12,H$3:H$2000,1,1)+$DJ66)-0), NA())</f>
        <v>#N/A</v>
      </c>
      <c r="DN66" t="e" cm="1">
        <f t="array" ref="DN66">IFERROR(IF(ISNA($A66),NA(),INDEX(K$3:K$2000,_xlfn.XMATCH(Configuration!$B$12,K$3:K$2000,1,1)+$DJ66)-0), NA())</f>
        <v>#N/A</v>
      </c>
      <c r="DO66" t="e" cm="1">
        <f t="array" ref="DO66">IFERROR(IF(ISNA($A66),NA(),INDEX(N$3:N$2000,_xlfn.XMATCH(Configuration!$B$12,N$3:N$2000,1,1)+$DJ66)-0), NA())</f>
        <v>#N/A</v>
      </c>
      <c r="DP66" t="e" cm="1">
        <f t="array" ref="DP66">IFERROR(IF(ISNA($A66),NA(),INDEX(Q$3:Q$2000,_xlfn.XMATCH(Configuration!$B$12,Q$3:Q$2000,1,1)+$DJ66)-0), NA())</f>
        <v>#N/A</v>
      </c>
      <c r="DQ66" t="e" cm="1">
        <f t="array" ref="DQ66">IFERROR(IF(ISNA($A66),NA(),INDEX(T$3:T$2000,_xlfn.XMATCH(Configuration!$B$12,T$3:T$2000,1,1)+$DJ66)-0), NA())</f>
        <v>#N/A</v>
      </c>
      <c r="DR66" t="e" cm="1">
        <f t="array" ref="DR66">IFERROR(IF(ISNA($A66),NA(),INDEX(W$3:W$2000,_xlfn.XMATCH(Configuration!$B$12,W$3:W$2000,1,1)+$DJ66)-0), NA())</f>
        <v>#N/A</v>
      </c>
    </row>
    <row r="67" spans="1:122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8"/>
        <v>3640</v>
      </c>
      <c r="AD67">
        <f t="shared" si="9"/>
        <v>247</v>
      </c>
      <c r="AE67">
        <f t="shared" si="10"/>
        <v>15</v>
      </c>
      <c r="AF67" s="5">
        <f t="shared" si="11"/>
        <v>1.2432432432432432</v>
      </c>
      <c r="AG67">
        <f t="shared" si="12"/>
        <v>3378</v>
      </c>
      <c r="AH67">
        <f t="shared" si="13"/>
        <v>2023</v>
      </c>
      <c r="AI67">
        <f t="shared" si="14"/>
        <v>243</v>
      </c>
      <c r="AJ67">
        <f t="shared" si="15"/>
        <v>7</v>
      </c>
      <c r="AK67">
        <f t="shared" si="16"/>
        <v>1773</v>
      </c>
      <c r="AL67" s="2">
        <f t="shared" si="17"/>
        <v>5.7251908396946563E-2</v>
      </c>
      <c r="AM67" s="2">
        <f t="shared" si="18"/>
        <v>0.9427480916030534</v>
      </c>
      <c r="AN67" s="2">
        <f t="shared" si="19"/>
        <v>1.9505494505494506E-2</v>
      </c>
      <c r="AO67" s="2">
        <f t="shared" si="20"/>
        <v>0.44423076923076921</v>
      </c>
      <c r="AP67" s="2">
        <f t="shared" si="21"/>
        <v>4.120879120879121E-3</v>
      </c>
      <c r="AQ67" s="2">
        <f t="shared" si="22"/>
        <v>7.8846153846153844E-2</v>
      </c>
      <c r="AR67" s="2">
        <f t="shared" si="23"/>
        <v>0.1717032967032967</v>
      </c>
      <c r="AS67" s="2">
        <f t="shared" si="24"/>
        <v>1.7032967032967031E-2</v>
      </c>
      <c r="AT67" s="2">
        <f t="shared" si="25"/>
        <v>7.637362637362638E-2</v>
      </c>
      <c r="AU67" s="2">
        <f t="shared" si="26"/>
        <v>0.18818681318681318</v>
      </c>
      <c r="AV67" s="3">
        <f t="shared" ca="1" si="27"/>
        <v>366.85714285714283</v>
      </c>
      <c r="AW67" s="2">
        <f t="shared" si="28"/>
        <v>0.14465408805031446</v>
      </c>
      <c r="AX67" s="2">
        <f t="shared" si="29"/>
        <v>0.24324324324324326</v>
      </c>
      <c r="AY67" t="e">
        <f t="shared" si="30"/>
        <v>#N/A</v>
      </c>
      <c r="AZ67">
        <f t="shared" si="31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2"/>
        <v>18</v>
      </c>
      <c r="BS67" t="e">
        <f>IFERROR(IF(OR(ISNA($A67),$AC67&lt;100),NA(),IF(FLOOR(2^($BR67+(LOG(100)/LOG(2))),2)-100&gt; _xlfn.AGGREGATE(4,6,$BZ$3:$DF$2000)+2000,NA(),FLOOR(2^($BR67+(LOG(100)/LOG(2))),2))), NA())</f>
        <v>#N/A</v>
      </c>
      <c r="BT67">
        <f>IFERROR(IF(OR(ISNA($A67),$AC67&lt;100),NA(),IF(FLOOR((2^(($BR67+4*LOG(10)/LOG(2))/2)),2)&gt; _xlfn.AGGREGATE(4,6,$BZ$3:$DF$2000)+2000,NA(),FLOOR((2^(($BR67+4*LOG(10)/LOG(2))/2)),2))), NA())</f>
        <v>51200</v>
      </c>
      <c r="BU67">
        <f>IFERROR(IF(OR(ISNA($A67),$AC67&lt;100),NA(),IF(FLOOR((2^(($BR67+6*LOG(10)/LOG(2))/3)),2)&gt; _xlfn.AGGREGATE(4,6,$BZ$3:$DF$2000)+2000,NA(),FLOOR((2^(($BR67+6*LOG(10)/LOG(2))/3)),2))), NA())</f>
        <v>6400</v>
      </c>
      <c r="BV67">
        <f>IFERROR(IF(OR(ISNA($A67),$AC67&lt;100),NA(),IF(FLOOR((2^(($BR67+8*LOG(10)/LOG(2))/4)),2)&gt; _xlfn.AGGREGATE(4,6,$BZ$3:$DF$2000)+2000,NA(),FLOOR((2^(($BR67+8*LOG(10)/LOG(2))/4)),2))), NA())</f>
        <v>2262</v>
      </c>
      <c r="BW67">
        <f>IFERROR(IF(OR(ISNA($A67),$AC67&lt;100),NA(),IF(FLOOR((2^(($BR67+10*LOG(10)/LOG(2))/5)),2)&gt; _xlfn.AGGREGATE(4,6,$BZ$3:$DF$2000)+2000,NA(),FLOOR((2^(($BR67+10*LOG(10)/LOG(2))/5)),2))),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_xlfn.AGGREGATE(4,6,$BZ$3:$DF$2000)+2000,NA(),FLOOR((2^(($BR67+2*_xlfn.XLOOKUP(_xlfn.AGGREGATE(4,6,$BR$3:$BR2018),$BR$3:$BR$2000,$CA$3:$CA$2000,1,1)*LOG(10)/LOG(2))/_xlfn.XLOOKUP(_xlfn.AGGREGATE(4,6,$BR$3:$BR2018),$BR$3:$BR$2000,$CA$3:$CA$2000,1,1))),2))), NA())</f>
        <v>1640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3977</v>
      </c>
      <c r="BZ67">
        <f t="shared" si="33"/>
        <v>3640</v>
      </c>
      <c r="CA67">
        <f t="shared" ref="CA67:CA98" si="51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>
        <f t="shared" si="34"/>
        <v>5.1305287337671759</v>
      </c>
      <c r="CD67" cm="1">
        <f t="array" ref="CD67">IFERROR(IF(OR(ISNA($A67),$AC67&lt;100,INDEX(International!C$3:C$2000,_xlfn.XMATCH(100,International!C$3:C$2000,1,1)+$BR67)=""),NA(),INDEX(International!C$3:C$2000,_xlfn.XMATCH(100,International!C$3:C$2000,1,1)+$BR67)), NA())</f>
        <v>15061</v>
      </c>
      <c r="CE67">
        <f t="shared" ref="CE67:CE98" si="52">IF(OR(ISNA($A67),$AC67&lt;100),NA(),($BR67*LOG(2)/LOG(CD67/100)))</f>
        <v>2.4880182043202455</v>
      </c>
      <c r="CF67">
        <f>IF(OR(ISNA($A67),$AC67&lt;100),NA(),IF($BR67=0,0,FLOOR((CD67-_xlfn.XLOOKUP(_xlfn.AGGREGATE(5,6,$BR$3:$BR2018),$BR$3:$BR$2000,CD$3:CD$2000,1,1))/_xlfn.XLOOKUP($BR67,$BR$3:$BR$2000,$BR$3:$BR$2000,1,1), 1)))</f>
        <v>828</v>
      </c>
      <c r="CG67">
        <f t="shared" si="35"/>
        <v>3.6592245914804256</v>
      </c>
      <c r="CH67" cm="1">
        <f t="array" ref="CH67">IFERROR(IF(OR(ISNA($A67),$AC67&lt;100,INDEX(International!F$3:F$2000,_xlfn.XMATCH(100,International!F$3:F$2000,1,1)+$BR67)=""),NA(),INDEX(International!F$3:F$2000,_xlfn.XMATCH(100,International!F$3:F$2000,1,1)+$BR67)), NA())</f>
        <v>9043</v>
      </c>
      <c r="CI67">
        <f t="shared" ref="CI67:CI98" si="53">IF(OR(ISNA($A67),$AC67&lt;100),NA(),IF(CH67=100,0,($BR67*LOG(2)/LOG(CH67/100))))</f>
        <v>2.7697721281894281</v>
      </c>
      <c r="CJ67">
        <f>IF(OR(ISNA($A67),$AC67&lt;100),NA(),IF($BR67=0,0,FLOOR((CH67-_xlfn.XLOOKUP(_xlfn.AGGREGATE(5,6,$BR$3:$BR2018),$BR$3:$BR$2000,CH$3:CH$2000,1,1))/_xlfn.XLOOKUP($BR67,$BR$3:$BR$2000,$BR$3:$BR$2000,1,1), 1)))</f>
        <v>496</v>
      </c>
      <c r="CK67">
        <f t="shared" si="36"/>
        <v>4.1499873485883123</v>
      </c>
      <c r="CL67" cm="1">
        <f t="array" ref="CL67">IFERROR(IF(OR(ISNA($A67),$AC67&lt;100,INDEX(International!I$3:I$2000,_xlfn.XMATCH(100,International!I$3:I$2000,1,1)+$BR67)=""),NA(),INDEX(International!I$3:I$2000,_xlfn.XMATCH(100,International!I$3:I$2000,1,1)+$BR67)), NA())</f>
        <v>2201</v>
      </c>
      <c r="CM67">
        <f t="shared" ref="CM67:CM98" si="54">IF(OR(ISNA($A67),$AC67&lt;100),NA(),IF(CL67=100,0,($BR67*LOG(2)/LOG(CL67/100))))</f>
        <v>4.0357954970245125</v>
      </c>
      <c r="CN67">
        <f>IF(OR(ISNA($A67),$AC67&lt;100),NA(),IF($BR67=0,0,FLOOR((CL67-_xlfn.XLOOKUP(_xlfn.AGGREGATE(5,6,$BR$3:$BR2018),$BR$3:$BR$2000,CL$3:CL$2000,1,1))/_xlfn.XLOOKUP($BR67,$BR$3:$BR$2000,$BR$3:$BR$2000,1,1), 1)))</f>
        <v>107</v>
      </c>
      <c r="CO67">
        <f t="shared" si="37"/>
        <v>9.4918986513152319</v>
      </c>
      <c r="CP67" cm="1">
        <f t="array" ref="CP67">IFERROR(IF(OR(ISNA($A67),$AC67&lt;100,INDEX(International!L$3:L$2000,_xlfn.XMATCH(100,International!L$3:L$2000,1,1)+$BR67)=""),NA(),INDEX(International!L$3:L$2000,_xlfn.XMATCH(100,International!L$3:L$2000,1,1)+$BR67)), NA())</f>
        <v>25489</v>
      </c>
      <c r="CQ67">
        <f t="shared" ref="CQ67:CQ98" si="55">IF(OR(ISNA($A67),$AC67&lt;100),NA(),IF(CP67=100,0,($BR67*LOG(2)/LOG(CP67/100))))</f>
        <v>2.2517645492536644</v>
      </c>
      <c r="CR67">
        <f>IF(OR(ISNA($A67),$AC67&lt;100),NA(),IF($BR67=0,0,FLOOR((CP67-_xlfn.XLOOKUP(_xlfn.AGGREGATE(5,6,$BR$3:$BR2018),$BR$3:$BR$2000,CP$3:CP$2000,1,1))/_xlfn.XLOOKUP($BR67,$BR$3:$BR$2000,$BR$3:$BR$2000,1,1), 1)))</f>
        <v>1409</v>
      </c>
      <c r="CS67">
        <f t="shared" si="38"/>
        <v>2.4021015380031354</v>
      </c>
      <c r="CT67" cm="1">
        <f t="array" ref="CT67">IFERROR(IF(OR(ISNA($A67),$AC67&lt;100,INDEX(International!O$3:O$2000,_xlfn.XMATCH(100,International!O$3:O$2000,1,1)+$BR67)=""),NA(),INDEX(International!O$3:O$2000,_xlfn.XMATCH(100,International!O$3:O$2000,1,1)+$BR67)), NA())</f>
        <v>4269</v>
      </c>
      <c r="CU67">
        <f>IF(OR(ISNA($A67),$AC67&lt;100),NA(),IF(CT67=100,0,($BR67*LOG(2)/LOG(CT67/100))))</f>
        <v>3.3235925866645148</v>
      </c>
      <c r="CV67">
        <f>IF(OR(ISNA($A67),$AC67&lt;100),NA(),IF($BR67=0,0,FLOOR((CT67-_xlfn.XLOOKUP(_xlfn.AGGREGATE(5,6,$BR$3:$BR2018),$BR$3:$BR$2000,CT$3:CT$2000,1,1))/_xlfn.XLOOKUP($BR67,$BR$3:$BR$2000,$BR$3:$BR$2000,1,1), 1)))</f>
        <v>231</v>
      </c>
      <c r="CW67">
        <f t="shared" si="39"/>
        <v>5.2713947445652263</v>
      </c>
      <c r="CX67" cm="1">
        <f t="array" ref="CX67">IFERROR(IF(OR(ISNA($A67),$AC67&lt;100,INDEX(International!R$3:R$2000,_xlfn.XMATCH(100,International!R$3:R$2000,1,1)+$BR67)=""),NA(),INDEX(International!R$3:R$2000,_xlfn.XMATCH(100,International!R$3:R$2000,1,1)+$BR67)), NA())</f>
        <v>313</v>
      </c>
      <c r="CY67">
        <f t="shared" ref="CY67:CY98" si="56">IF(OR(ISNA($A67),$AC67&lt;100),NA(),IF(CX67=100,0,($BR67*LOG(2)/LOG(CX67/100))))</f>
        <v>10.934520912457748</v>
      </c>
      <c r="CZ67">
        <f>IF(OR(ISNA($A67),$AC67&lt;100),NA(),IF($BR67=0,0,FLOOR((CX67-_xlfn.XLOOKUP(_xlfn.AGGREGATE(5,6,$BR$3:$BR2018),$BR$3:$BR$2000,CX$3:CX$2000,1,1))/_xlfn.XLOOKUP($BR67,$BR$3:$BR$2000,$BR$3:$BR$2000,1,1), 1)))</f>
        <v>11</v>
      </c>
      <c r="DA67">
        <f t="shared" si="40"/>
        <v>4.2600975021385628</v>
      </c>
      <c r="DB67" cm="1">
        <f t="array" ref="DB67">IFERROR(IF(OR(ISNA($A67),$AC67&lt;100,INDEX(International!U$3:U$2000,_xlfn.XMATCH(100,International!U$3:U$2000,1,1)+$BR67)=""),NA(),INDEX(International!U$3:U$2000,_xlfn.XMATCH(100,International!U$3:U$2000,1,1)+$BR67)), NA())</f>
        <v>7478</v>
      </c>
      <c r="DC67">
        <f t="shared" ref="DC67:DC98" si="57">IF(OR(ISNA($A67),$AC67&lt;100),NA(),IF(DB67=100,0,($BR67*LOG(2)/LOG(DB67/100))))</f>
        <v>2.891761108865484</v>
      </c>
      <c r="DD67">
        <f>IF(OR(ISNA($A67),$AC67&lt;100),NA(),IF($BR67=0,0,FLOOR((DB67-_xlfn.XLOOKUP(_xlfn.AGGREGATE(5,6,$BR$3:$BR2018),$BR$3:$BR$2000,DB$3:DB$2000,1,1))/_xlfn.XLOOKUP($BR67,$BR$3:$BR$2000,$BR$3:$BR$2000,1,1), 1)))</f>
        <v>409</v>
      </c>
      <c r="DE67">
        <f t="shared" si="41"/>
        <v>31.25796636936176</v>
      </c>
      <c r="DF67" cm="1">
        <f t="array" ref="DF67">IFERROR(IF(OR(ISNA($A67),$AC67&lt;100,INDEX(International!X$3:X$2000,_xlfn.XMATCH(100,International!X$3:X$2000,1,1)+$BR67)=""),NA(),INDEX(International!X$3:X$2000,_xlfn.XMATCH(100,International!X$3:X$2000,1,1)+$BR67)), NA())</f>
        <v>6650</v>
      </c>
      <c r="DG67">
        <f t="shared" ref="DG67:DG98" si="58">IF(OR(ISNA($A67),$AC67&lt;100),NA(),IF(DF67=100,0,($BR67*LOG(2)/LOG(DF67/100))))</f>
        <v>2.9726111360997414</v>
      </c>
      <c r="DH67">
        <f>IF(OR(ISNA($A67),$AC67&lt;100),NA(),IF($BR67=0,0,FLOOR((DF67-_xlfn.XLOOKUP(_xlfn.AGGREGATE(5,6,$BR$3:$BR2018),$BR$3:$BR$2000,DF$3:DF$2000,1,1))/_xlfn.XLOOKUP($BR67,$BR$3:$BR$2000,$BR$3:$BR$2000,1,1), 1)))</f>
        <v>363</v>
      </c>
      <c r="DI67">
        <f t="shared" si="42"/>
        <v>4.4110843890481037</v>
      </c>
      <c r="DJ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66+1,DJ66+1,NA())))</f>
        <v>#N/A</v>
      </c>
      <c r="DK67" t="e" cm="1">
        <f t="array" ref="DK67">IFERROR(IF(ISNA($A67),NA(),INDEX(B$3:B$2000,_xlfn.XMATCH(Configuration!$B$12,B$3:B$2000,1,1)+$DJ67)-0), NA())</f>
        <v>#N/A</v>
      </c>
      <c r="DL67" t="e" cm="1">
        <f t="array" ref="DL67">IFERROR(IF(ISNA($A67),NA(),INDEX(E$3:E$2000,_xlfn.XMATCH(Configuration!$B$12,E$3:E$2000,1,1)+$DJ67)-0), NA())</f>
        <v>#N/A</v>
      </c>
      <c r="DM67" t="e" cm="1">
        <f t="array" ref="DM67">IFERROR(IF(ISNA($A67),NA(),INDEX(H$3:H$2000,_xlfn.XMATCH(Configuration!$B$12,H$3:H$2000,1,1)+$DJ67)-0), NA())</f>
        <v>#N/A</v>
      </c>
      <c r="DN67" t="e" cm="1">
        <f t="array" ref="DN67">IFERROR(IF(ISNA($A67),NA(),INDEX(K$3:K$2000,_xlfn.XMATCH(Configuration!$B$12,K$3:K$2000,1,1)+$DJ67)-0), NA())</f>
        <v>#N/A</v>
      </c>
      <c r="DO67" t="e" cm="1">
        <f t="array" ref="DO67">IFERROR(IF(ISNA($A67),NA(),INDEX(N$3:N$2000,_xlfn.XMATCH(Configuration!$B$12,N$3:N$2000,1,1)+$DJ67)-0), NA())</f>
        <v>#N/A</v>
      </c>
      <c r="DP67" t="e" cm="1">
        <f t="array" ref="DP67">IFERROR(IF(ISNA($A67),NA(),INDEX(Q$3:Q$2000,_xlfn.XMATCH(Configuration!$B$12,Q$3:Q$2000,1,1)+$DJ67)-0), NA())</f>
        <v>#N/A</v>
      </c>
      <c r="DQ67" t="e" cm="1">
        <f t="array" ref="DQ67">IFERROR(IF(ISNA($A67),NA(),INDEX(T$3:T$2000,_xlfn.XMATCH(Configuration!$B$12,T$3:T$2000,1,1)+$DJ67)-0), NA())</f>
        <v>#N/A</v>
      </c>
      <c r="DR67" t="e" cm="1">
        <f t="array" ref="DR67">IFERROR(IF(ISNA($A67),NA(),INDEX(W$3:W$2000,_xlfn.XMATCH(Configuration!$B$12,W$3:W$2000,1,1)+$DJ67)-0), NA())</f>
        <v>#N/A</v>
      </c>
    </row>
    <row r="68" spans="1:122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59">IF(_xlfn.IFNA($A68,"")="","",Z68+IF(ROW()&gt;4,AC67,0))</f>
        <v>3984</v>
      </c>
      <c r="AD68">
        <f t="shared" ref="AD68:AD100" si="60">IF(_xlfn.IFNA($A68,"")="","",AA68+IF(ROW()&gt;4,AD67,0))</f>
        <v>249</v>
      </c>
      <c r="AE68">
        <f t="shared" ref="AE68:AE100" si="61">IF(_xlfn.IFNA($A68,"")="","",AB68+IF(ROW()&gt;4,AE67,0))</f>
        <v>17</v>
      </c>
      <c r="AF68" s="5">
        <f t="shared" ref="AF68:AF100" si="62">IF(OR(_xlfn.IFNA($A68,"")="",ROW()&lt;=3),"",IF(Z67=0,0,Z68/Z67))</f>
        <v>0.74782608695652175</v>
      </c>
      <c r="AG68">
        <f t="shared" ref="AG68:AG100" si="63">IF(_xlfn.IFNA($A68,"")="","",AC68-AD68-AE68)</f>
        <v>3718</v>
      </c>
      <c r="AH68">
        <f t="shared" ref="AH68:AH100" si="64">IF(_xlfn.IFNA($A68,"")="","",AC68-E68)</f>
        <v>2193</v>
      </c>
      <c r="AI68">
        <f t="shared" ref="AI68:AI100" si="65">IF(_xlfn.IFNA($A68,"")="","",AD68-F68)</f>
        <v>245</v>
      </c>
      <c r="AJ68">
        <f t="shared" ref="AJ68:AJ100" si="66">IF(_xlfn.IFNA($A68,"")="","",AE68-G68)</f>
        <v>9</v>
      </c>
      <c r="AK68">
        <f t="shared" ref="AK68:AK100" si="67">IF(_xlfn.IFNA($A68,"")="","",AH68-AI68-AJ68)</f>
        <v>1939</v>
      </c>
      <c r="AL68" s="2">
        <f t="shared" ref="AL68:AL100" si="68">IF(_xlfn.IFNA($A68,"")="","",IF($AD68+$AE68=0,"",AE68/($AD68+$AE68)))</f>
        <v>6.3909774436090222E-2</v>
      </c>
      <c r="AM68" s="2">
        <f t="shared" ref="AM68:AM100" si="69">IF(_xlfn.IFNA($A68,"")="","",IF($AD68+$AE68=0,"",AD68/($AD68+$AE68)))</f>
        <v>0.93609022556390975</v>
      </c>
      <c r="AN68" s="2">
        <f t="shared" ref="AN68:AN100" si="70">IF(_xlfn.IFNA($A68,"")="","",IF($AC68=0,0,B68/$AC68))</f>
        <v>1.9327309236947792E-2</v>
      </c>
      <c r="AO68" s="2">
        <f t="shared" ref="AO68:AO100" si="71">IF(_xlfn.IFNA($A68,"")="","",IF($AC68=0,0,E68/$AC68))</f>
        <v>0.44954819277108432</v>
      </c>
      <c r="AP68" s="2">
        <f t="shared" ref="AP68:AP100" si="72">IF(_xlfn.IFNA($A68,"")="","",IF($AC68=0,0,H68/$AC68))</f>
        <v>3.7650602409638554E-3</v>
      </c>
      <c r="AQ68" s="2">
        <f t="shared" ref="AQ68:AQ100" si="73">IF(_xlfn.IFNA($A68,"")="","",IF($AC68=0,0,K68/$AC68))</f>
        <v>7.5050200803212855E-2</v>
      </c>
      <c r="AR68" s="2">
        <f t="shared" ref="AR68:AR100" si="74">IF(_xlfn.IFNA($A68,"")="","",IF($AC68=0,0,N68/$AC68))</f>
        <v>0.1646586345381526</v>
      </c>
      <c r="AS68" s="2">
        <f t="shared" ref="AS68:AS100" si="75">IF(_xlfn.IFNA($A68,"")="","",IF($AC68=0,0,Q68/$AC68))</f>
        <v>1.6566265060240965E-2</v>
      </c>
      <c r="AT68" s="2">
        <f t="shared" ref="AT68:AT100" si="76">IF(_xlfn.IFNA($A68,"")="","",IF($AC68=0,0,T68/$AC68))</f>
        <v>7.8062248995983935E-2</v>
      </c>
      <c r="AU68" s="2">
        <f t="shared" ref="AU68:AU100" si="77">IF(_xlfn.IFNA($A68,"")="","",IF($AC68=0,0,W68/AC68))</f>
        <v>0.19302208835341367</v>
      </c>
      <c r="AV68" s="3">
        <f t="shared" ref="AV68:AV100" ca="1" si="78">IF(_xlfn.IFNA($A68,"")="","",AVERAGE(INDIRECT("Z"&amp;MAX(ROW()-6,3)&amp;":Z"&amp;ROW())))</f>
        <v>375.71428571428572</v>
      </c>
      <c r="AW68" s="2">
        <f t="shared" ref="AW68:AW100" si="79">IF(OR(ROW()&lt;=3,_xlfn.IFNA($A68,"")=""),"",IF(AC67=0,1,Z68/AC67))</f>
        <v>9.4505494505494503E-2</v>
      </c>
      <c r="AX68" s="2">
        <f t="shared" ref="AX68:AX100" si="80">IF(OR(ROW()&lt;=3,_xlfn.IFNA($A68,"")=""),"",IF(Z67=0,0,(Z68-Z67)/Z67))</f>
        <v>-0.25217391304347825</v>
      </c>
      <c r="AY68" t="e">
        <f t="shared" ref="AY68:AY100" si="81">IF(OR(_xlfn.IFNA($A68,"")="",AC68=0),"",_xlfn.XLOOKUP(AC68*2,AC$3:AC$2000,A$3:A$2000,NA(),1,1)-A68)</f>
        <v>#N/A</v>
      </c>
      <c r="AZ68">
        <f t="shared" ref="AZ68:AZ100" si="8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>
        <f>IF(OR(_xlfn.IFNA($A68,"")="", ROW()&lt;=3,MAX(International!$I$3:$I$2000)&lt;$AC68),"",$A68-_xlfn.XLOOKUP($AC68,International!$I$3:$I$2000,International!$A$3:$A$2000,NA(),1,1))</f>
        <v>-6</v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83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_xlfn.AGGREGATE(4,6,$BZ$3:$DF$2000)+2000,NA(),FLOOR(2^($BR68+(LOG(100)/LOG(2))),2))), NA())</f>
        <v>#N/A</v>
      </c>
      <c r="BT68">
        <f>IFERROR(IF(OR(ISNA($A68),$AC68&lt;100),NA(),IF(FLOOR((2^(($BR68+4*LOG(10)/LOG(2))/2)),2)&gt; _xlfn.AGGREGATE(4,6,$BZ$3:$DF$2000)+2000,NA(),FLOOR((2^(($BR68+4*LOG(10)/LOG(2))/2)),2))), NA())</f>
        <v>72406</v>
      </c>
      <c r="BU68">
        <f>IFERROR(IF(OR(ISNA($A68),$AC68&lt;100),NA(),IF(FLOOR((2^(($BR68+6*LOG(10)/LOG(2))/3)),2)&gt; _xlfn.AGGREGATE(4,6,$BZ$3:$DF$2000)+2000,NA(),FLOOR((2^(($BR68+6*LOG(10)/LOG(2))/3)),2))), NA())</f>
        <v>8062</v>
      </c>
      <c r="BV68">
        <f>IFERROR(IF(OR(ISNA($A68),$AC68&lt;100),NA(),IF(FLOOR((2^(($BR68+8*LOG(10)/LOG(2))/4)),2)&gt; _xlfn.AGGREGATE(4,6,$BZ$3:$DF$2000)+2000,NA(),FLOOR((2^(($BR68+8*LOG(10)/LOG(2))/4)),2))), NA())</f>
        <v>2690</v>
      </c>
      <c r="BW68">
        <f>IFERROR(IF(OR(ISNA($A68),$AC68&lt;100),NA(),IF(FLOOR((2^(($BR68+10*LOG(10)/LOG(2))/5)),2)&gt; _xlfn.AGGREGATE(4,6,$BZ$3:$DF$2000)+2000,NA(),FLOOR((2^(($BR68+10*LOG(10)/LOG(2))/5)),2))),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_xlfn.AGGREGATE(4,6,$BZ$3:$DF$2000)+2000,NA(),FLOOR((2^(($BR68+2*_xlfn.XLOOKUP(_xlfn.AGGREGATE(4,6,$BR$3:$BR2019),$BR$3:$BR$2000,$CA$3:$CA$2000,1,1)*LOG(10)/LOG(2))/_xlfn.XLOOKUP(_xlfn.AGGREGATE(4,6,$BR$3:$BR2019),$BR$3:$BR$2000,$CA$3:$CA$2000,1,1))),2))), NA())</f>
        <v>1918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4192</v>
      </c>
      <c r="BZ68">
        <f t="shared" ref="BZ68:BZ100" si="84">IFERROR(IF(OR(ISNA(A68),AC68&lt;100),NA(),AC68),NA())</f>
        <v>3984</v>
      </c>
      <c r="CA68">
        <f t="shared" si="51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>
        <f t="shared" ref="CC68:CC100" si="85">IF(OR(ISNA($A68),ISNA(BZ68),$AC68&lt;100),NA(),IFERROR(LOG(2)/LOG(BZ68/BZ67), 0))</f>
        <v>7.6758225654245651</v>
      </c>
      <c r="CD68" cm="1">
        <f t="array" ref="CD68">IFERROR(IF(OR(ISNA($A68),$AC68&lt;100,INDEX(International!C$3:C$2000,_xlfn.XMATCH(100,International!C$3:C$2000,1,1)+$BR68)=""),NA(),INDEX(International!C$3:C$2000,_xlfn.XMATCH(100,International!C$3:C$2000,1,1)+$BR68)), NA())</f>
        <v>17660</v>
      </c>
      <c r="CE68">
        <f t="shared" si="52"/>
        <v>2.5454355105013247</v>
      </c>
      <c r="CF68">
        <f>IF(OR(ISNA($A68),$AC68&lt;100),NA(),IF($BR68=0,0,FLOOR((CD68-_xlfn.XLOOKUP(_xlfn.AGGREGATE(5,6,$BR$3:$BR2019),$BR$3:$BR$2000,CD$3:CD$2000,1,1))/_xlfn.XLOOKUP($BR68,$BR$3:$BR$2000,$BR$3:$BR$2000,1,1), 1)))</f>
        <v>921</v>
      </c>
      <c r="CG68">
        <f t="shared" ref="CG68:CG100" si="86">IF(OR(ISNA($A68),ISNA(CD68),$AC68&lt;100),NA(),IFERROR(LOG(2)/LOG(CD68/CD67), 0))</f>
        <v>4.3541153287671133</v>
      </c>
      <c r="CH68" cm="1">
        <f t="array" ref="CH68">IFERROR(IF(OR(ISNA($A68),$AC68&lt;100,INDEX(International!F$3:F$2000,_xlfn.XMATCH(100,International!F$3:F$2000,1,1)+$BR68)=""),NA(),INDEX(International!F$3:F$2000,_xlfn.XMATCH(100,International!F$3:F$2000,1,1)+$BR68)), NA())</f>
        <v>10871</v>
      </c>
      <c r="CI68">
        <f t="shared" si="53"/>
        <v>2.8088472226163703</v>
      </c>
      <c r="CJ68">
        <f>IF(OR(ISNA($A68),$AC68&lt;100),NA(),IF($BR68=0,0,FLOOR((CH68-_xlfn.XLOOKUP(_xlfn.AGGREGATE(5,6,$BR$3:$BR2019),$BR$3:$BR$2000,CH$3:CH$2000,1,1))/_xlfn.XLOOKUP($BR68,$BR$3:$BR$2000,$BR$3:$BR$2000,1,1), 1)))</f>
        <v>566</v>
      </c>
      <c r="CK68">
        <f t="shared" ref="CK68:CK100" si="87">IF(OR(ISNA($A68),ISNA(CH68),$AC68&lt;100),NA(),IFERROR(LOG(2)/LOG(CH68/CH67), 0))</f>
        <v>3.7649002314478652</v>
      </c>
      <c r="CL68" cm="1">
        <f t="array" ref="CL68">IFERROR(IF(OR(ISNA($A68),$AC68&lt;100,INDEX(International!I$3:I$2000,_xlfn.XMATCH(100,International!I$3:I$2000,1,1)+$BR68)=""),NA(),INDEX(International!I$3:I$2000,_xlfn.XMATCH(100,International!I$3:I$2000,1,1)+$BR68)), NA())</f>
        <v>2395</v>
      </c>
      <c r="CM68">
        <f t="shared" si="54"/>
        <v>4.1467027021999527</v>
      </c>
      <c r="CN68">
        <f>IF(OR(ISNA($A68),$AC68&lt;100),NA(),IF($BR68=0,0,FLOOR((CL68-_xlfn.XLOOKUP(_xlfn.AGGREGATE(5,6,$BR$3:$BR2019),$BR$3:$BR$2000,CL$3:CL$2000,1,1))/_xlfn.XLOOKUP($BR68,$BR$3:$BR$2000,$BR$3:$BR$2000,1,1), 1)))</f>
        <v>112</v>
      </c>
      <c r="CO68">
        <f t="shared" ref="CO68:CO100" si="88">IF(OR(ISNA($A68),ISNA(CL68),$AC68&lt;100),NA(),IFERROR(LOG(2)/LOG(CL68/CL67), 0))</f>
        <v>8.2056997775151519</v>
      </c>
      <c r="CP68" cm="1">
        <f t="array" ref="CP68">IFERROR(IF(OR(ISNA($A68),$AC68&lt;100,INDEX(International!L$3:L$2000,_xlfn.XMATCH(100,International!L$3:L$2000,1,1)+$BR68)=""),NA(),INDEX(International!L$3:L$2000,_xlfn.XMATCH(100,International!L$3:L$2000,1,1)+$BR68)), NA())</f>
        <v>33276</v>
      </c>
      <c r="CQ68">
        <f t="shared" si="55"/>
        <v>2.2677528072116879</v>
      </c>
      <c r="CR68">
        <f>IF(OR(ISNA($A68),$AC68&lt;100),NA(),IF($BR68=0,0,FLOOR((CP68-_xlfn.XLOOKUP(_xlfn.AGGREGATE(5,6,$BR$3:$BR2019),$BR$3:$BR$2000,CP$3:CP$2000,1,1))/_xlfn.XLOOKUP($BR68,$BR$3:$BR$2000,$BR$3:$BR$2000,1,1), 1)))</f>
        <v>1745</v>
      </c>
      <c r="CS68">
        <f t="shared" ref="CS68:CS100" si="89">IF(OR(ISNA($A68),ISNA(CP68),$AC68&lt;100),NA(),IFERROR(LOG(2)/LOG(CP68/CP67), 0))</f>
        <v>2.6000550017570982</v>
      </c>
      <c r="CT68" cm="1">
        <f t="array" ref="CT68">IFERROR(IF(OR(ISNA($A68),$AC68&lt;100,INDEX(International!O$3:O$2000,_xlfn.XMATCH(100,International!O$3:O$2000,1,1)+$BR68)=""),NA(),INDEX(International!O$3:O$2000,_xlfn.XMATCH(100,International!O$3:O$2000,1,1)+$BR68)), NA())</f>
        <v>4937</v>
      </c>
      <c r="CU68">
        <f>IF(OR(ISNA($A68),$AC68&lt;100),NA(),IF(CT68=100,0,($BR68*LOG(2)/LOG(CT68/100))))</f>
        <v>3.3774398897048972</v>
      </c>
      <c r="CV68">
        <f>IF(OR(ISNA($A68),$AC68&lt;100),NA(),IF($BR68=0,0,FLOOR((CT68-_xlfn.XLOOKUP(_xlfn.AGGREGATE(5,6,$BR$3:$BR2019),$BR$3:$BR$2000,CT$3:CT$2000,1,1))/_xlfn.XLOOKUP($BR68,$BR$3:$BR$2000,$BR$3:$BR$2000,1,1), 1)))</f>
        <v>254</v>
      </c>
      <c r="CW68">
        <f t="shared" ref="CW68:CW100" si="90">IF(OR(ISNA($A68),ISNA(CT68),$AC68&lt;100),NA(),IFERROR(LOG(2)/LOG(CT68/CT67), 0))</f>
        <v>4.7678877232585917</v>
      </c>
      <c r="CX68" cm="1">
        <f t="array" ref="CX68">IFERROR(IF(OR(ISNA($A68),$AC68&lt;100,INDEX(International!R$3:R$2000,_xlfn.XMATCH(100,International!R$3:R$2000,1,1)+$BR68)=""),NA(),INDEX(International!R$3:R$2000,_xlfn.XMATCH(100,International!R$3:R$2000,1,1)+$BR68)), NA())</f>
        <v>345</v>
      </c>
      <c r="CY68">
        <f t="shared" si="56"/>
        <v>10.634746832178561</v>
      </c>
      <c r="CZ68">
        <f>IF(OR(ISNA($A68),$AC68&lt;100),NA(),IF($BR68=0,0,FLOOR((CX68-_xlfn.XLOOKUP(_xlfn.AGGREGATE(5,6,$BR$3:$BR2019),$BR$3:$BR$2000,CX$3:CX$2000,1,1))/_xlfn.XLOOKUP($BR68,$BR$3:$BR$2000,$BR$3:$BR$2000,1,1), 1)))</f>
        <v>12</v>
      </c>
      <c r="DA68">
        <f t="shared" ref="DA68:DA100" si="91">IF(OR(ISNA($A68),ISNA(CX68),$AC68&lt;100),NA(),IFERROR(LOG(2)/LOG(CX68/CX67), 0))</f>
        <v>7.1207976881466744</v>
      </c>
      <c r="DB68" cm="1">
        <f t="array" ref="DB68">IFERROR(IF(OR(ISNA($A68),$AC68&lt;100,INDEX(International!U$3:U$2000,_xlfn.XMATCH(100,International!U$3:U$2000,1,1)+$BR68)=""),NA(),INDEX(International!U$3:U$2000,_xlfn.XMATCH(100,International!U$3:U$2000,1,1)+$BR68)), NA())</f>
        <v>7513</v>
      </c>
      <c r="DC68">
        <f t="shared" si="57"/>
        <v>3.0491145609923143</v>
      </c>
      <c r="DD68">
        <f>IF(OR(ISNA($A68),$AC68&lt;100),NA(),IF($BR68=0,0,FLOOR((DB68-_xlfn.XLOOKUP(_xlfn.AGGREGATE(5,6,$BR$3:$BR2019),$BR$3:$BR$2000,DB$3:DB$2000,1,1))/_xlfn.XLOOKUP($BR68,$BR$3:$BR$2000,$BR$3:$BR$2000,1,1), 1)))</f>
        <v>389</v>
      </c>
      <c r="DE68">
        <f t="shared" ref="DE68:DE100" si="92">IF(OR(ISNA($A68),ISNA(DB68),$AC68&lt;100),NA(),IFERROR(LOG(2)/LOG(DB68/DB67), 0))</f>
        <v>148.44215004874033</v>
      </c>
      <c r="DF68" cm="1">
        <f t="array" ref="DF68">IFERROR(IF(OR(ISNA($A68),$AC68&lt;100,INDEX(International!X$3:X$2000,_xlfn.XMATCH(100,International!X$3:X$2000,1,1)+$BR68)=""),NA(),INDEX(International!X$3:X$2000,_xlfn.XMATCH(100,International!X$3:X$2000,1,1)+$BR68)), NA())</f>
        <v>8077</v>
      </c>
      <c r="DG68">
        <f t="shared" si="58"/>
        <v>2.9988568195393399</v>
      </c>
      <c r="DH68">
        <f>IF(OR(ISNA($A68),$AC68&lt;100),NA(),IF($BR68=0,0,FLOOR((DF68-_xlfn.XLOOKUP(_xlfn.AGGREGATE(5,6,$BR$3:$BR2019),$BR$3:$BR$2000,DF$3:DF$2000,1,1))/_xlfn.XLOOKUP($BR68,$BR$3:$BR$2000,$BR$3:$BR$2000,1,1), 1)))</f>
        <v>419</v>
      </c>
      <c r="DI68">
        <f t="shared" ref="DI68:DI100" si="93">IF(OR(ISNA($A68),ISNA(DF68),$AC68&lt;100),NA(),IFERROR(LOG(2)/LOG(DF68/DF67), 0))</f>
        <v>3.565504755255879</v>
      </c>
      <c r="DJ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67+1,DJ67+1,NA())))</f>
        <v>#N/A</v>
      </c>
      <c r="DK68" t="e" cm="1">
        <f t="array" ref="DK68">IFERROR(IF(ISNA($A68),NA(),INDEX(B$3:B$2000,_xlfn.XMATCH(Configuration!$B$12,B$3:B$2000,1,1)+$DJ68)-0), NA())</f>
        <v>#N/A</v>
      </c>
      <c r="DL68" t="e" cm="1">
        <f t="array" ref="DL68">IFERROR(IF(ISNA($A68),NA(),INDEX(E$3:E$2000,_xlfn.XMATCH(Configuration!$B$12,E$3:E$2000,1,1)+$DJ68)-0), NA())</f>
        <v>#N/A</v>
      </c>
      <c r="DM68" t="e" cm="1">
        <f t="array" ref="DM68">IFERROR(IF(ISNA($A68),NA(),INDEX(H$3:H$2000,_xlfn.XMATCH(Configuration!$B$12,H$3:H$2000,1,1)+$DJ68)-0), NA())</f>
        <v>#N/A</v>
      </c>
      <c r="DN68" t="e" cm="1">
        <f t="array" ref="DN68">IFERROR(IF(ISNA($A68),NA(),INDEX(K$3:K$2000,_xlfn.XMATCH(Configuration!$B$12,K$3:K$2000,1,1)+$DJ68)-0), NA())</f>
        <v>#N/A</v>
      </c>
      <c r="DO68" t="e" cm="1">
        <f t="array" ref="DO68">IFERROR(IF(ISNA($A68),NA(),INDEX(N$3:N$2000,_xlfn.XMATCH(Configuration!$B$12,N$3:N$2000,1,1)+$DJ68)-0), NA())</f>
        <v>#N/A</v>
      </c>
      <c r="DP68" t="e" cm="1">
        <f t="array" ref="DP68">IFERROR(IF(ISNA($A68),NA(),INDEX(Q$3:Q$2000,_xlfn.XMATCH(Configuration!$B$12,Q$3:Q$2000,1,1)+$DJ68)-0), NA())</f>
        <v>#N/A</v>
      </c>
      <c r="DQ68" t="e" cm="1">
        <f t="array" ref="DQ68">IFERROR(IF(ISNA($A68),NA(),INDEX(T$3:T$2000,_xlfn.XMATCH(Configuration!$B$12,T$3:T$2000,1,1)+$DJ68)-0), NA())</f>
        <v>#N/A</v>
      </c>
      <c r="DR68" t="e" cm="1">
        <f t="array" ref="DR68">IFERROR(IF(ISNA($A68),NA(),INDEX(W$3:W$2000,_xlfn.XMATCH(Configuration!$B$12,W$3:W$2000,1,1)+$DJ68)-0), NA())</f>
        <v>#N/A</v>
      </c>
    </row>
    <row r="69" spans="1:122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59"/>
        <v>4252</v>
      </c>
      <c r="AD69">
        <f t="shared" si="60"/>
        <v>317</v>
      </c>
      <c r="AE69">
        <f t="shared" si="61"/>
        <v>19</v>
      </c>
      <c r="AF69" s="5">
        <f t="shared" si="62"/>
        <v>0.77906976744186052</v>
      </c>
      <c r="AG69">
        <f t="shared" si="63"/>
        <v>3916</v>
      </c>
      <c r="AH69">
        <f t="shared" si="64"/>
        <v>2334</v>
      </c>
      <c r="AI69">
        <f t="shared" si="65"/>
        <v>313</v>
      </c>
      <c r="AJ69">
        <f t="shared" si="66"/>
        <v>11</v>
      </c>
      <c r="AK69">
        <f t="shared" si="67"/>
        <v>2010</v>
      </c>
      <c r="AL69" s="2">
        <f t="shared" si="68"/>
        <v>5.6547619047619048E-2</v>
      </c>
      <c r="AM69" s="2">
        <f t="shared" si="69"/>
        <v>0.94345238095238093</v>
      </c>
      <c r="AN69" s="2">
        <f t="shared" si="70"/>
        <v>1.8344308560677328E-2</v>
      </c>
      <c r="AO69" s="2">
        <f t="shared" si="71"/>
        <v>0.45108184383819377</v>
      </c>
      <c r="AP69" s="2">
        <f t="shared" si="72"/>
        <v>3.9981185324553152E-3</v>
      </c>
      <c r="AQ69" s="2">
        <f t="shared" si="73"/>
        <v>7.173095014111007E-2</v>
      </c>
      <c r="AR69" s="2">
        <f t="shared" si="74"/>
        <v>0.16204139228598308</v>
      </c>
      <c r="AS69" s="2">
        <f t="shared" si="75"/>
        <v>1.6227657572906867E-2</v>
      </c>
      <c r="AT69" s="2">
        <f t="shared" si="76"/>
        <v>8.3490122295390407E-2</v>
      </c>
      <c r="AU69" s="2">
        <f t="shared" si="77"/>
        <v>0.19308560677328315</v>
      </c>
      <c r="AV69" s="3">
        <f t="shared" ca="1" si="78"/>
        <v>367.14285714285717</v>
      </c>
      <c r="AW69" s="2">
        <f t="shared" si="79"/>
        <v>6.7269076305220887E-2</v>
      </c>
      <c r="AX69" s="2">
        <f t="shared" si="80"/>
        <v>-0.22093023255813954</v>
      </c>
      <c r="AY69" t="e">
        <f t="shared" si="81"/>
        <v>#N/A</v>
      </c>
      <c r="AZ69">
        <f t="shared" si="82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 t="str">
        <f>IF(OR(_xlfn.IFNA($A69,"")="", ROW()&lt;=3,MAX(International!$I$3:$I$2000)&lt;$AC69),"",$A69-_xlfn.XLOOKUP($AC69,International!$I$3:$I$2000,International!$A$3:$A$2000,NA(),1,1))</f>
        <v/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83"/>
        <v>20</v>
      </c>
      <c r="BS69" t="e">
        <f>IFERROR(IF(OR(ISNA($A69),$AC69&lt;100),NA(),IF(FLOOR(2^($BR69+(LOG(100)/LOG(2))),2)-100&gt; _xlfn.AGGREGATE(4,6,$BZ$3:$DF$2000)+2000,NA(),FLOOR(2^($BR69+(LOG(100)/LOG(2))),2))), NA())</f>
        <v>#N/A</v>
      </c>
      <c r="BT69">
        <f>IFERROR(IF(OR(ISNA($A69),$AC69&lt;100),NA(),IF(FLOOR((2^(($BR69+4*LOG(10)/LOG(2))/2)),2)&gt; _xlfn.AGGREGATE(4,6,$BZ$3:$DF$2000)+2000,NA(),FLOOR((2^(($BR69+4*LOG(10)/LOG(2))/2)),2))), NA())</f>
        <v>102400</v>
      </c>
      <c r="BU69">
        <f>IFERROR(IF(OR(ISNA($A69),$AC69&lt;100),NA(),IF(FLOOR((2^(($BR69+6*LOG(10)/LOG(2))/3)),2)&gt; _xlfn.AGGREGATE(4,6,$BZ$3:$DF$2000)+2000,NA(),FLOOR((2^(($BR69+6*LOG(10)/LOG(2))/3)),2))), NA())</f>
        <v>10158</v>
      </c>
      <c r="BV69">
        <f>IFERROR(IF(OR(ISNA($A69),$AC69&lt;100),NA(),IF(FLOOR((2^(($BR69+8*LOG(10)/LOG(2))/4)),2)&gt; _xlfn.AGGREGATE(4,6,$BZ$3:$DF$2000)+2000,NA(),FLOOR((2^(($BR69+8*LOG(10)/LOG(2))/4)),2))), NA())</f>
        <v>3200</v>
      </c>
      <c r="BW69">
        <f>IFERROR(IF(OR(ISNA($A69),$AC69&lt;100),NA(),IF(FLOOR((2^(($BR69+10*LOG(10)/LOG(2))/5)),2)&gt; _xlfn.AGGREGATE(4,6,$BZ$3:$DF$2000)+2000,NA(),FLOOR((2^(($BR69+10*LOG(10)/LOG(2))/5)),2))),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_xlfn.AGGREGATE(4,6,$BZ$3:$DF$2000)+2000,NA(),FLOOR((2^(($BR69+2*_xlfn.XLOOKUP(_xlfn.AGGREGATE(4,6,$BR$3:$BR2020),$BR$3:$BR$2000,$CA$3:$CA$2000,1,1)*LOG(10)/LOG(2))/_xlfn.XLOOKUP(_xlfn.AGGREGATE(4,6,$BR$3:$BR2020),$BR$3:$BR$2000,$CA$3:$CA$2000,1,1))),2))), NA())</f>
        <v>2240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4406</v>
      </c>
      <c r="BZ69">
        <f t="shared" si="84"/>
        <v>4252</v>
      </c>
      <c r="CA69">
        <f t="shared" si="51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>
        <f t="shared" si="85"/>
        <v>10.646911737817028</v>
      </c>
      <c r="CD69" cm="1">
        <f t="array" ref="CD69">IFERROR(IF(OR(ISNA($A69),$AC69&lt;100,INDEX(International!C$3:C$2000,_xlfn.XMATCH(100,International!C$3:C$2000,1,1)+$BR69)=""),NA(),INDEX(International!C$3:C$2000,_xlfn.XMATCH(100,International!C$3:C$2000,1,1)+$BR69)), NA())</f>
        <v>21157</v>
      </c>
      <c r="CE69">
        <f t="shared" si="52"/>
        <v>2.5889996923095473</v>
      </c>
      <c r="CF69">
        <f>IF(OR(ISNA($A69),$AC69&lt;100),NA(),IF($BR69=0,0,FLOOR((CD69-_xlfn.XLOOKUP(_xlfn.AGGREGATE(5,6,$BR$3:$BR2020),$BR$3:$BR$2000,CD$3:CD$2000,1,1))/_xlfn.XLOOKUP($BR69,$BR$3:$BR$2000,$BR$3:$BR$2000,1,1), 1)))</f>
        <v>1050</v>
      </c>
      <c r="CG69">
        <f t="shared" si="86"/>
        <v>3.8365664277897631</v>
      </c>
      <c r="CH69" cm="1">
        <f t="array" ref="CH69">IFERROR(IF(OR(ISNA($A69),$AC69&lt;100,INDEX(International!F$3:F$2000,_xlfn.XMATCH(100,International!F$3:F$2000,1,1)+$BR69)=""),NA(),INDEX(International!F$3:F$2000,_xlfn.XMATCH(100,International!F$3:F$2000,1,1)+$BR69)), NA())</f>
        <v>12612</v>
      </c>
      <c r="CI69">
        <f t="shared" si="53"/>
        <v>2.8658824619597878</v>
      </c>
      <c r="CJ69">
        <f>IF(OR(ISNA($A69),$AC69&lt;100),NA(),IF($BR69=0,0,FLOOR((CH69-_xlfn.XLOOKUP(_xlfn.AGGREGATE(5,6,$BR$3:$BR2020),$BR$3:$BR$2000,CH$3:CH$2000,1,1))/_xlfn.XLOOKUP($BR69,$BR$3:$BR$2000,$BR$3:$BR$2000,1,1), 1)))</f>
        <v>625</v>
      </c>
      <c r="CK69">
        <f t="shared" si="87"/>
        <v>4.6660851863818227</v>
      </c>
      <c r="CL69" cm="1">
        <f t="array" ref="CL69">IFERROR(IF(OR(ISNA($A69),$AC69&lt;100,INDEX(International!I$3:I$2000,_xlfn.XMATCH(100,International!I$3:I$2000,1,1)+$BR69)=""),NA(),INDEX(International!I$3:I$2000,_xlfn.XMATCH(100,International!I$3:I$2000,1,1)+$BR69)), NA())</f>
        <v>2577</v>
      </c>
      <c r="CM69">
        <f t="shared" si="54"/>
        <v>4.2665568674879468</v>
      </c>
      <c r="CN69">
        <f>IF(OR(ISNA($A69),$AC69&lt;100),NA(),IF($BR69=0,0,FLOOR((CL69-_xlfn.XLOOKUP(_xlfn.AGGREGATE(5,6,$BR$3:$BR2020),$BR$3:$BR$2000,CL$3:CL$2000,1,1))/_xlfn.XLOOKUP($BR69,$BR$3:$BR$2000,$BR$3:$BR$2000,1,1), 1)))</f>
        <v>115</v>
      </c>
      <c r="CO69">
        <f t="shared" si="88"/>
        <v>9.463703180240886</v>
      </c>
      <c r="CP69" cm="1">
        <f t="array" ref="CP69">IFERROR(IF(OR(ISNA($A69),$AC69&lt;100,INDEX(International!L$3:L$2000,_xlfn.XMATCH(100,International!L$3:L$2000,1,1)+$BR69)=""),NA(),INDEX(International!L$3:L$2000,_xlfn.XMATCH(100,International!L$3:L$2000,1,1)+$BR69)), NA())</f>
        <v>43847</v>
      </c>
      <c r="CQ69">
        <f t="shared" si="55"/>
        <v>2.2788557562627627</v>
      </c>
      <c r="CR69">
        <f>IF(OR(ISNA($A69),$AC69&lt;100),NA(),IF($BR69=0,0,FLOOR((CP69-_xlfn.XLOOKUP(_xlfn.AGGREGATE(5,6,$BR$3:$BR2020),$BR$3:$BR$2000,CP$3:CP$2000,1,1))/_xlfn.XLOOKUP($BR69,$BR$3:$BR$2000,$BR$3:$BR$2000,1,1), 1)))</f>
        <v>2186</v>
      </c>
      <c r="CS69">
        <f t="shared" si="89"/>
        <v>2.5125873400346932</v>
      </c>
      <c r="CT69" cm="1">
        <f t="array" ref="CT69">IFERROR(IF(OR(ISNA($A69),$AC69&lt;100,INDEX(International!O$3:O$2000,_xlfn.XMATCH(100,International!O$3:O$2000,1,1)+$BR69)=""),NA(),INDEX(International!O$3:O$2000,_xlfn.XMATCH(100,International!O$3:O$2000,1,1)+$BR69)), NA())</f>
        <v>6325</v>
      </c>
      <c r="CU69">
        <f>IF(OR(ISNA($A69),$AC69&lt;100),NA(),IF(CT69=100,0,($BR69*LOG(2)/LOG(CT69/100))))</f>
        <v>3.3428082030026021</v>
      </c>
      <c r="CV69">
        <f>IF(OR(ISNA($A69),$AC69&lt;100),NA(),IF($BR69=0,0,FLOOR((CT69-_xlfn.XLOOKUP(_xlfn.AGGREGATE(5,6,$BR$3:$BR2020),$BR$3:$BR$2000,CT$3:CT$2000,1,1))/_xlfn.XLOOKUP($BR69,$BR$3:$BR$2000,$BR$3:$BR$2000,1,1), 1)))</f>
        <v>310</v>
      </c>
      <c r="CW69">
        <f t="shared" si="90"/>
        <v>2.7977440747694851</v>
      </c>
      <c r="CX69" cm="1">
        <f t="array" ref="CX69">IFERROR(IF(OR(ISNA($A69),$AC69&lt;100,INDEX(International!R$3:R$2000,_xlfn.XMATCH(100,International!R$3:R$2000,1,1)+$BR69)=""),NA(),INDEX(International!R$3:R$2000,_xlfn.XMATCH(100,International!R$3:R$2000,1,1)+$BR69)), NA())</f>
        <v>385</v>
      </c>
      <c r="CY69">
        <f t="shared" si="56"/>
        <v>10.283524769174475</v>
      </c>
      <c r="CZ69">
        <f>IF(OR(ISNA($A69),$AC69&lt;100),NA(),IF($BR69=0,0,FLOOR((CX69-_xlfn.XLOOKUP(_xlfn.AGGREGATE(5,6,$BR$3:$BR2020),$BR$3:$BR$2000,CX$3:CX$2000,1,1))/_xlfn.XLOOKUP($BR69,$BR$3:$BR$2000,$BR$3:$BR$2000,1,1), 1)))</f>
        <v>14</v>
      </c>
      <c r="DA69">
        <f t="shared" si="91"/>
        <v>6.318632835178243</v>
      </c>
      <c r="DB69" cm="1">
        <f t="array" ref="DB69">IFERROR(IF(OR(ISNA($A69),$AC69&lt;100,INDEX(International!U$3:U$2000,_xlfn.XMATCH(100,International!U$3:U$2000,1,1)+$BR69)=""),NA(),INDEX(International!U$3:U$2000,_xlfn.XMATCH(100,International!U$3:U$2000,1,1)+$BR69)), NA())</f>
        <v>7755</v>
      </c>
      <c r="DC69">
        <f t="shared" si="57"/>
        <v>3.186207607646558</v>
      </c>
      <c r="DD69">
        <f>IF(OR(ISNA($A69),$AC69&lt;100),NA(),IF($BR69=0,0,FLOOR((DB69-_xlfn.XLOOKUP(_xlfn.AGGREGATE(5,6,$BR$3:$BR2020),$BR$3:$BR$2000,DB$3:DB$2000,1,1))/_xlfn.XLOOKUP($BR69,$BR$3:$BR$2000,$BR$3:$BR$2000,1,1), 1)))</f>
        <v>382</v>
      </c>
      <c r="DE69">
        <f t="shared" si="92"/>
        <v>21.863811674528261</v>
      </c>
      <c r="DF69" cm="1">
        <f t="array" ref="DF69">IFERROR(IF(OR(ISNA($A69),$AC69&lt;100,INDEX(International!X$3:X$2000,_xlfn.XMATCH(100,International!X$3:X$2000,1,1)+$BR69)=""),NA(),INDEX(International!X$3:X$2000,_xlfn.XMATCH(100,International!X$3:X$2000,1,1)+$BR69)), NA())</f>
        <v>9529</v>
      </c>
      <c r="DG69">
        <f t="shared" si="58"/>
        <v>3.042170761304853</v>
      </c>
      <c r="DH69">
        <f>IF(OR(ISNA($A69),$AC69&lt;100),NA(),IF($BR69=0,0,FLOOR((DF69-_xlfn.XLOOKUP(_xlfn.AGGREGATE(5,6,$BR$3:$BR2020),$BR$3:$BR$2000,DF$3:DF$2000,1,1))/_xlfn.XLOOKUP($BR69,$BR$3:$BR$2000,$BR$3:$BR$2000,1,1), 1)))</f>
        <v>470</v>
      </c>
      <c r="DI69">
        <f t="shared" si="93"/>
        <v>4.1927792574404368</v>
      </c>
      <c r="DJ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68+1,DJ68+1,NA())))</f>
        <v>#N/A</v>
      </c>
      <c r="DK69" t="e" cm="1">
        <f t="array" ref="DK69">IFERROR(IF(ISNA($A69),NA(),INDEX(B$3:B$2000,_xlfn.XMATCH(Configuration!$B$12,B$3:B$2000,1,1)+$DJ69)-0), NA())</f>
        <v>#N/A</v>
      </c>
      <c r="DL69" t="e" cm="1">
        <f t="array" ref="DL69">IFERROR(IF(ISNA($A69),NA(),INDEX(E$3:E$2000,_xlfn.XMATCH(Configuration!$B$12,E$3:E$2000,1,1)+$DJ69)-0), NA())</f>
        <v>#N/A</v>
      </c>
      <c r="DM69" t="e" cm="1">
        <f t="array" ref="DM69">IFERROR(IF(ISNA($A69),NA(),INDEX(H$3:H$2000,_xlfn.XMATCH(Configuration!$B$12,H$3:H$2000,1,1)+$DJ69)-0), NA())</f>
        <v>#N/A</v>
      </c>
      <c r="DN69" t="e" cm="1">
        <f t="array" ref="DN69">IFERROR(IF(ISNA($A69),NA(),INDEX(K$3:K$2000,_xlfn.XMATCH(Configuration!$B$12,K$3:K$2000,1,1)+$DJ69)-0), NA())</f>
        <v>#N/A</v>
      </c>
      <c r="DO69" t="e" cm="1">
        <f t="array" ref="DO69">IFERROR(IF(ISNA($A69),NA(),INDEX(N$3:N$2000,_xlfn.XMATCH(Configuration!$B$12,N$3:N$2000,1,1)+$DJ69)-0), NA())</f>
        <v>#N/A</v>
      </c>
      <c r="DP69" t="e" cm="1">
        <f t="array" ref="DP69">IFERROR(IF(ISNA($A69),NA(),INDEX(Q$3:Q$2000,_xlfn.XMATCH(Configuration!$B$12,Q$3:Q$2000,1,1)+$DJ69)-0), NA())</f>
        <v>#N/A</v>
      </c>
      <c r="DQ69" t="e" cm="1">
        <f t="array" ref="DQ69">IFERROR(IF(ISNA($A69),NA(),INDEX(T$3:T$2000,_xlfn.XMATCH(Configuration!$B$12,T$3:T$2000,1,1)+$DJ69)-0), NA())</f>
        <v>#N/A</v>
      </c>
      <c r="DR69" t="e" cm="1">
        <f t="array" ref="DR69">IFERROR(IF(ISNA($A69),NA(),INDEX(W$3:W$2000,_xlfn.XMATCH(Configuration!$B$12,W$3:W$2000,1,1)+$DJ69)-0), NA())</f>
        <v>#N/A</v>
      </c>
    </row>
    <row r="70" spans="1:122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59"/>
        <v>4561</v>
      </c>
      <c r="AD70">
        <f t="shared" si="60"/>
        <v>368</v>
      </c>
      <c r="AE70">
        <f t="shared" si="61"/>
        <v>20</v>
      </c>
      <c r="AF70" s="5">
        <f t="shared" si="62"/>
        <v>1.1529850746268657</v>
      </c>
      <c r="AG70">
        <f t="shared" si="63"/>
        <v>4173</v>
      </c>
      <c r="AH70">
        <f t="shared" si="64"/>
        <v>2529</v>
      </c>
      <c r="AI70">
        <f t="shared" si="65"/>
        <v>364</v>
      </c>
      <c r="AJ70">
        <f t="shared" si="66"/>
        <v>12</v>
      </c>
      <c r="AK70">
        <f t="shared" si="67"/>
        <v>2153</v>
      </c>
      <c r="AL70" s="2">
        <f t="shared" si="68"/>
        <v>5.1546391752577317E-2</v>
      </c>
      <c r="AM70" s="2">
        <f t="shared" si="69"/>
        <v>0.94845360824742264</v>
      </c>
      <c r="AN70" s="2">
        <f t="shared" si="70"/>
        <v>1.7540013155009866E-2</v>
      </c>
      <c r="AO70" s="2">
        <f t="shared" si="71"/>
        <v>0.44551633413725061</v>
      </c>
      <c r="AP70" s="2">
        <f t="shared" si="72"/>
        <v>4.1657531243148435E-3</v>
      </c>
      <c r="AQ70" s="2">
        <f t="shared" si="73"/>
        <v>7.3887305415479068E-2</v>
      </c>
      <c r="AR70" s="2">
        <f t="shared" si="74"/>
        <v>0.16290287217715413</v>
      </c>
      <c r="AS70" s="2">
        <f t="shared" si="75"/>
        <v>1.512826134619601E-2</v>
      </c>
      <c r="AT70" s="2">
        <f t="shared" si="76"/>
        <v>7.980705985529489E-2</v>
      </c>
      <c r="AU70" s="2">
        <f t="shared" si="77"/>
        <v>0.20105240078930059</v>
      </c>
      <c r="AV70" s="3">
        <f t="shared" ca="1" si="78"/>
        <v>357.42857142857144</v>
      </c>
      <c r="AW70" s="2">
        <f t="shared" si="79"/>
        <v>7.2671683913452495E-2</v>
      </c>
      <c r="AX70" s="2">
        <f t="shared" si="80"/>
        <v>0.15298507462686567</v>
      </c>
      <c r="AY70" t="e">
        <f t="shared" si="81"/>
        <v>#N/A</v>
      </c>
      <c r="AZ70">
        <f t="shared" si="82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 t="str">
        <f>IF(OR(_xlfn.IFNA($A70,"")="", ROW()&lt;=3,MAX(International!$I$3:$I$2000)&lt;$AC70),"",$A70-_xlfn.XLOOKUP($AC70,International!$I$3:$I$2000,International!$A$3:$A$2000,NA(),1,1))</f>
        <v/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83"/>
        <v>21</v>
      </c>
      <c r="BS70" t="e">
        <f>IFERROR(IF(OR(ISNA($A70),$AC70&lt;100),NA(),IF(FLOOR(2^($BR70+(LOG(100)/LOG(2))),2)-100&gt; _xlfn.AGGREGATE(4,6,$BZ$3:$DF$2000)+2000,NA(),FLOOR(2^($BR70+(LOG(100)/LOG(2))),2))), NA())</f>
        <v>#N/A</v>
      </c>
      <c r="BT70" t="e">
        <f>IFERROR(IF(OR(ISNA($A70),$AC70&lt;100),NA(),IF(FLOOR((2^(($BR70+4*LOG(10)/LOG(2))/2)),2)&gt; _xlfn.AGGREGATE(4,6,$BZ$3:$DF$2000)+2000,NA(),FLOOR((2^(($BR70+4*LOG(10)/LOG(2))/2)),2))), NA())</f>
        <v>#N/A</v>
      </c>
      <c r="BU70">
        <f>IFERROR(IF(OR(ISNA($A70),$AC70&lt;100),NA(),IF(FLOOR((2^(($BR70+6*LOG(10)/LOG(2))/3)),2)&gt; _xlfn.AGGREGATE(4,6,$BZ$3:$DF$2000)+2000,NA(),FLOOR((2^(($BR70+6*LOG(10)/LOG(2))/3)),2))), NA())</f>
        <v>12800</v>
      </c>
      <c r="BV70">
        <f>IFERROR(IF(OR(ISNA($A70),$AC70&lt;100),NA(),IF(FLOOR((2^(($BR70+8*LOG(10)/LOG(2))/4)),2)&gt; _xlfn.AGGREGATE(4,6,$BZ$3:$DF$2000)+2000,NA(),FLOOR((2^(($BR70+8*LOG(10)/LOG(2))/4)),2))), NA())</f>
        <v>3804</v>
      </c>
      <c r="BW70">
        <f>IFERROR(IF(OR(ISNA($A70),$AC70&lt;100),NA(),IF(FLOOR((2^(($BR70+10*LOG(10)/LOG(2))/5)),2)&gt; _xlfn.AGGREGATE(4,6,$BZ$3:$DF$2000)+2000,NA(),FLOOR((2^(($BR70+10*LOG(10)/LOG(2))/5)),2))),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_xlfn.AGGREGATE(4,6,$BZ$3:$DF$2000)+2000,NA(),FLOOR((2^(($BR70+2*_xlfn.XLOOKUP(_xlfn.AGGREGATE(4,6,$BR$3:$BR2021),$BR$3:$BR$2000,$CA$3:$CA$2000,1,1)*LOG(10)/LOG(2))/_xlfn.XLOOKUP(_xlfn.AGGREGATE(4,6,$BR$3:$BR2021),$BR$3:$BR$2000,$CA$3:$CA$2000,1,1))),2))), NA())</f>
        <v>2616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4621</v>
      </c>
      <c r="BZ70">
        <f t="shared" si="84"/>
        <v>4561</v>
      </c>
      <c r="CA70">
        <f t="shared" si="51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>
        <f t="shared" si="85"/>
        <v>9.8805858746028132</v>
      </c>
      <c r="CD70" cm="1">
        <f t="array" ref="CD70">IFERROR(IF(OR(ISNA($A70),$AC70&lt;100,INDEX(International!C$3:C$2000,_xlfn.XMATCH(100,International!C$3:C$2000,1,1)+$BR70)=""),NA(),INDEX(International!C$3:C$2000,_xlfn.XMATCH(100,International!C$3:C$2000,1,1)+$BR70)), NA())</f>
        <v>24747</v>
      </c>
      <c r="CE70">
        <f t="shared" si="52"/>
        <v>2.6411407266499203</v>
      </c>
      <c r="CF70">
        <f>IF(OR(ISNA($A70),$AC70&lt;100),NA(),IF($BR70=0,0,FLOOR((CD70-_xlfn.XLOOKUP(_xlfn.AGGREGATE(5,6,$BR$3:$BR2021),$BR$3:$BR$2000,CD$3:CD$2000,1,1))/_xlfn.XLOOKUP($BR70,$BR$3:$BR$2000,$BR$3:$BR$2000,1,1), 1)))</f>
        <v>1171</v>
      </c>
      <c r="CG70">
        <f t="shared" si="86"/>
        <v>4.4224585279648156</v>
      </c>
      <c r="CH70" cm="1">
        <f t="array" ref="CH70">IFERROR(IF(OR(ISNA($A70),$AC70&lt;100,INDEX(International!F$3:F$2000,_xlfn.XMATCH(100,International!F$3:F$2000,1,1)+$BR70)=""),NA(),INDEX(International!F$3:F$2000,_xlfn.XMATCH(100,International!F$3:F$2000,1,1)+$BR70)), NA())</f>
        <v>14282</v>
      </c>
      <c r="CI70">
        <f t="shared" si="53"/>
        <v>2.9337581659415668</v>
      </c>
      <c r="CJ70">
        <f>IF(OR(ISNA($A70),$AC70&lt;100),NA(),IF($BR70=0,0,FLOOR((CH70-_xlfn.XLOOKUP(_xlfn.AGGREGATE(5,6,$BR$3:$BR2021),$BR$3:$BR$2000,CH$3:CH$2000,1,1))/_xlfn.XLOOKUP($BR70,$BR$3:$BR$2000,$BR$3:$BR$2000,1,1), 1)))</f>
        <v>675</v>
      </c>
      <c r="CK70">
        <f t="shared" si="87"/>
        <v>5.5741065471339564</v>
      </c>
      <c r="CL70" cm="1">
        <f t="array" ref="CL70">IFERROR(IF(OR(ISNA($A70),$AC70&lt;100,INDEX(International!I$3:I$2000,_xlfn.XMATCH(100,International!I$3:I$2000,1,1)+$BR70)=""),NA(),INDEX(International!I$3:I$2000,_xlfn.XMATCH(100,International!I$3:I$2000,1,1)+$BR70)), NA())</f>
        <v>2860</v>
      </c>
      <c r="CM70">
        <f t="shared" si="54"/>
        <v>4.3406875504789184</v>
      </c>
      <c r="CN70">
        <f>IF(OR(ISNA($A70),$AC70&lt;100),NA(),IF($BR70=0,0,FLOOR((CL70-_xlfn.XLOOKUP(_xlfn.AGGREGATE(5,6,$BR$3:$BR2021),$BR$3:$BR$2000,CL$3:CL$2000,1,1))/_xlfn.XLOOKUP($BR70,$BR$3:$BR$2000,$BR$3:$BR$2000,1,1), 1)))</f>
        <v>123</v>
      </c>
      <c r="CO70">
        <f t="shared" si="88"/>
        <v>6.6523592245350098</v>
      </c>
      <c r="CP70" cm="1">
        <f t="array" ref="CP70">IFERROR(IF(OR(ISNA($A70),$AC70&lt;100,INDEX(International!L$3:L$2000,_xlfn.XMATCH(100,International!L$3:L$2000,1,1)+$BR70)=""),NA(),INDEX(International!L$3:L$2000,_xlfn.XMATCH(100,International!L$3:L$2000,1,1)+$BR70)), NA())</f>
        <v>53740</v>
      </c>
      <c r="CQ70">
        <f t="shared" si="55"/>
        <v>2.3153628985961707</v>
      </c>
      <c r="CR70">
        <f>IF(OR(ISNA($A70),$AC70&lt;100),NA(),IF($BR70=0,0,FLOOR((CP70-_xlfn.XLOOKUP(_xlfn.AGGREGATE(5,6,$BR$3:$BR2021),$BR$3:$BR$2000,CP$3:CP$2000,1,1))/_xlfn.XLOOKUP($BR70,$BR$3:$BR$2000,$BR$3:$BR$2000,1,1), 1)))</f>
        <v>2553</v>
      </c>
      <c r="CS70">
        <f t="shared" si="89"/>
        <v>3.4069439446232246</v>
      </c>
      <c r="CT70" cm="1">
        <f t="array" ref="CT70">IFERROR(IF(OR(ISNA($A70),$AC70&lt;100,INDEX(International!O$3:O$2000,_xlfn.XMATCH(100,International!O$3:O$2000,1,1)+$BR70)=""),NA(),INDEX(International!O$3:O$2000,_xlfn.XMATCH(100,International!O$3:O$2000,1,1)+$BR70)), NA())</f>
        <v>7284</v>
      </c>
      <c r="CU70">
        <f>IF(OR(ISNA($A70),$AC70&lt;100),NA(),IF(CT70=100,0,($BR70*LOG(2)/LOG(CT70/100))))</f>
        <v>3.3944007487093009</v>
      </c>
      <c r="CV70">
        <f>IF(OR(ISNA($A70),$AC70&lt;100),NA(),IF($BR70=0,0,FLOOR((CT70-_xlfn.XLOOKUP(_xlfn.AGGREGATE(5,6,$BR$3:$BR2021),$BR$3:$BR$2000,CT$3:CT$2000,1,1))/_xlfn.XLOOKUP($BR70,$BR$3:$BR$2000,$BR$3:$BR$2000,1,1), 1)))</f>
        <v>341</v>
      </c>
      <c r="CW70">
        <f t="shared" si="90"/>
        <v>4.9100131455128206</v>
      </c>
      <c r="CX70" cm="1">
        <f t="array" ref="CX70">IFERROR(IF(OR(ISNA($A70),$AC70&lt;100,INDEX(International!R$3:R$2000,_xlfn.XMATCH(100,International!R$3:R$2000,1,1)+$BR70)=""),NA(),INDEX(International!R$3:R$2000,_xlfn.XMATCH(100,International!R$3:R$2000,1,1)+$BR70)), NA())</f>
        <v>432</v>
      </c>
      <c r="CY70">
        <f t="shared" si="56"/>
        <v>9.9477444397721353</v>
      </c>
      <c r="CZ70">
        <f>IF(OR(ISNA($A70),$AC70&lt;100),NA(),IF($BR70=0,0,FLOOR((CX70-_xlfn.XLOOKUP(_xlfn.AGGREGATE(5,6,$BR$3:$BR2021),$BR$3:$BR$2000,CX$3:CX$2000,1,1))/_xlfn.XLOOKUP($BR70,$BR$3:$BR$2000,$BR$3:$BR$2000,1,1), 1)))</f>
        <v>15</v>
      </c>
      <c r="DA70">
        <f t="shared" si="91"/>
        <v>6.0178296287097126</v>
      </c>
      <c r="DB70" cm="1">
        <f t="array" ref="DB70">IFERROR(IF(OR(ISNA($A70),$AC70&lt;100,INDEX(International!U$3:U$2000,_xlfn.XMATCH(100,International!U$3:U$2000,1,1)+$BR70)=""),NA(),INDEX(International!U$3:U$2000,_xlfn.XMATCH(100,International!U$3:U$2000,1,1)+$BR70)), NA())</f>
        <v>7869</v>
      </c>
      <c r="DC70">
        <f t="shared" si="57"/>
        <v>3.334334478792405</v>
      </c>
      <c r="DD70">
        <f>IF(OR(ISNA($A70),$AC70&lt;100),NA(),IF($BR70=0,0,FLOOR((DB70-_xlfn.XLOOKUP(_xlfn.AGGREGATE(5,6,$BR$3:$BR2021),$BR$3:$BR$2000,DB$3:DB$2000,1,1))/_xlfn.XLOOKUP($BR70,$BR$3:$BR$2000,$BR$3:$BR$2000,1,1), 1)))</f>
        <v>369</v>
      </c>
      <c r="DE70">
        <f t="shared" si="92"/>
        <v>47.497979650748242</v>
      </c>
      <c r="DF70" cm="1">
        <f t="array" ref="DF70">IFERROR(IF(OR(ISNA($A70),$AC70&lt;100,INDEX(International!X$3:X$2000,_xlfn.XMATCH(100,International!X$3:X$2000,1,1)+$BR70)=""),NA(),INDEX(International!X$3:X$2000,_xlfn.XMATCH(100,International!X$3:X$2000,1,1)+$BR70)), NA())</f>
        <v>11658</v>
      </c>
      <c r="DG70">
        <f t="shared" si="58"/>
        <v>3.0589162581048002</v>
      </c>
      <c r="DH70">
        <f>IF(OR(ISNA($A70),$AC70&lt;100),NA(),IF($BR70=0,0,FLOOR((DF70-_xlfn.XLOOKUP(_xlfn.AGGREGATE(5,6,$BR$3:$BR2021),$BR$3:$BR$2000,DF$3:DF$2000,1,1))/_xlfn.XLOOKUP($BR70,$BR$3:$BR$2000,$BR$3:$BR$2000,1,1), 1)))</f>
        <v>549</v>
      </c>
      <c r="DI70">
        <f t="shared" si="93"/>
        <v>3.4373287991691557</v>
      </c>
      <c r="DJ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69+1,DJ69+1,NA())))</f>
        <v>#N/A</v>
      </c>
      <c r="DK70" t="e" cm="1">
        <f t="array" ref="DK70">IFERROR(IF(ISNA($A70),NA(),INDEX(B$3:B$2000,_xlfn.XMATCH(Configuration!$B$12,B$3:B$2000,1,1)+$DJ70)-0), NA())</f>
        <v>#N/A</v>
      </c>
      <c r="DL70" t="e" cm="1">
        <f t="array" ref="DL70">IFERROR(IF(ISNA($A70),NA(),INDEX(E$3:E$2000,_xlfn.XMATCH(Configuration!$B$12,E$3:E$2000,1,1)+$DJ70)-0), NA())</f>
        <v>#N/A</v>
      </c>
      <c r="DM70" t="e" cm="1">
        <f t="array" ref="DM70">IFERROR(IF(ISNA($A70),NA(),INDEX(H$3:H$2000,_xlfn.XMATCH(Configuration!$B$12,H$3:H$2000,1,1)+$DJ70)-0), NA())</f>
        <v>#N/A</v>
      </c>
      <c r="DN70" t="e" cm="1">
        <f t="array" ref="DN70">IFERROR(IF(ISNA($A70),NA(),INDEX(K$3:K$2000,_xlfn.XMATCH(Configuration!$B$12,K$3:K$2000,1,1)+$DJ70)-0), NA())</f>
        <v>#N/A</v>
      </c>
      <c r="DO70" t="e" cm="1">
        <f t="array" ref="DO70">IFERROR(IF(ISNA($A70),NA(),INDEX(N$3:N$2000,_xlfn.XMATCH(Configuration!$B$12,N$3:N$2000,1,1)+$DJ70)-0), NA())</f>
        <v>#N/A</v>
      </c>
      <c r="DP70" t="e" cm="1">
        <f t="array" ref="DP70">IFERROR(IF(ISNA($A70),NA(),INDEX(Q$3:Q$2000,_xlfn.XMATCH(Configuration!$B$12,Q$3:Q$2000,1,1)+$DJ70)-0), NA())</f>
        <v>#N/A</v>
      </c>
      <c r="DQ70" t="e" cm="1">
        <f t="array" ref="DQ70">IFERROR(IF(ISNA($A70),NA(),INDEX(T$3:T$2000,_xlfn.XMATCH(Configuration!$B$12,T$3:T$2000,1,1)+$DJ70)-0), NA())</f>
        <v>#N/A</v>
      </c>
      <c r="DR70" t="e" cm="1">
        <f t="array" ref="DR70">IFERROR(IF(ISNA($A70),NA(),INDEX(W$3:W$2000,_xlfn.XMATCH(Configuration!$B$12,W$3:W$2000,1,1)+$DJ70)-0), NA())</f>
        <v>#N/A</v>
      </c>
    </row>
    <row r="71" spans="1:122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59"/>
        <v>4864</v>
      </c>
      <c r="AD71">
        <f t="shared" si="60"/>
        <v>442</v>
      </c>
      <c r="AE71">
        <f t="shared" si="61"/>
        <v>25</v>
      </c>
      <c r="AF71" s="5">
        <f t="shared" si="62"/>
        <v>0.98058252427184467</v>
      </c>
      <c r="AG71">
        <f t="shared" si="63"/>
        <v>4397</v>
      </c>
      <c r="AH71">
        <f t="shared" si="64"/>
        <v>2682</v>
      </c>
      <c r="AI71">
        <f t="shared" si="65"/>
        <v>438</v>
      </c>
      <c r="AJ71">
        <f t="shared" si="66"/>
        <v>15</v>
      </c>
      <c r="AK71">
        <f t="shared" si="67"/>
        <v>2229</v>
      </c>
      <c r="AL71" s="2">
        <f t="shared" si="68"/>
        <v>5.353319057815846E-2</v>
      </c>
      <c r="AM71" s="2">
        <f t="shared" si="69"/>
        <v>0.94646680942184158</v>
      </c>
      <c r="AN71" s="2">
        <f t="shared" si="70"/>
        <v>1.7269736842105265E-2</v>
      </c>
      <c r="AO71" s="2">
        <f t="shared" si="71"/>
        <v>0.44860197368421051</v>
      </c>
      <c r="AP71" s="2">
        <f t="shared" si="72"/>
        <v>3.90625E-3</v>
      </c>
      <c r="AQ71" s="2">
        <f t="shared" si="73"/>
        <v>7.5452302631578941E-2</v>
      </c>
      <c r="AR71" s="2">
        <f t="shared" si="74"/>
        <v>0.16056743421052633</v>
      </c>
      <c r="AS71" s="2">
        <f t="shared" si="75"/>
        <v>1.4597039473684211E-2</v>
      </c>
      <c r="AT71" s="2">
        <f t="shared" si="76"/>
        <v>8.0592105263157895E-2</v>
      </c>
      <c r="AU71" s="2">
        <f t="shared" si="77"/>
        <v>0.19901315789473684</v>
      </c>
      <c r="AV71" s="3">
        <f t="shared" ca="1" si="78"/>
        <v>346.42857142857144</v>
      </c>
      <c r="AW71" s="2">
        <f t="shared" si="79"/>
        <v>6.6432799824599875E-2</v>
      </c>
      <c r="AX71" s="2">
        <f t="shared" si="80"/>
        <v>-1.9417475728155338E-2</v>
      </c>
      <c r="AY71" t="e">
        <f t="shared" si="81"/>
        <v>#N/A</v>
      </c>
      <c r="AZ71">
        <f t="shared" si="82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 t="str">
        <f>IF(OR(_xlfn.IFNA($A71,"")="", ROW()&lt;=3,MAX(International!$I$3:$I$2000)&lt;$AC71),"",$A71-_xlfn.XLOOKUP($AC71,International!$I$3:$I$2000,International!$A$3:$A$2000,NA(),1,1))</f>
        <v/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83"/>
        <v>22</v>
      </c>
      <c r="BS71" t="e">
        <f>IFERROR(IF(OR(ISNA($A71),$AC71&lt;100),NA(),IF(FLOOR(2^($BR71+(LOG(100)/LOG(2))),2)-100&gt; _xlfn.AGGREGATE(4,6,$BZ$3:$DF$2000)+2000,NA(),FLOOR(2^($BR71+(LOG(100)/LOG(2))),2))), NA())</f>
        <v>#N/A</v>
      </c>
      <c r="BT71" t="e">
        <f>IFERROR(IF(OR(ISNA($A71),$AC71&lt;100),NA(),IF(FLOOR((2^(($BR71+4*LOG(10)/LOG(2))/2)),2)&gt; _xlfn.AGGREGATE(4,6,$BZ$3:$DF$2000)+2000,NA(),FLOOR((2^(($BR71+4*LOG(10)/LOG(2))/2)),2))), NA())</f>
        <v>#N/A</v>
      </c>
      <c r="BU71">
        <f>IFERROR(IF(OR(ISNA($A71),$AC71&lt;100),NA(),IF(FLOOR((2^(($BR71+6*LOG(10)/LOG(2))/3)),2)&gt; _xlfn.AGGREGATE(4,6,$BZ$3:$DF$2000)+2000,NA(),FLOOR((2^(($BR71+6*LOG(10)/LOG(2))/3)),2))), NA())</f>
        <v>16126</v>
      </c>
      <c r="BV71">
        <f>IFERROR(IF(OR(ISNA($A71),$AC71&lt;100),NA(),IF(FLOOR((2^(($BR71+8*LOG(10)/LOG(2))/4)),2)&gt; _xlfn.AGGREGATE(4,6,$BZ$3:$DF$2000)+2000,NA(),FLOOR((2^(($BR71+8*LOG(10)/LOG(2))/4)),2))), NA())</f>
        <v>4524</v>
      </c>
      <c r="BW71">
        <f>IFERROR(IF(OR(ISNA($A71),$AC71&lt;100),NA(),IF(FLOOR((2^(($BR71+10*LOG(10)/LOG(2))/5)),2)&gt; _xlfn.AGGREGATE(4,6,$BZ$3:$DF$2000)+2000,NA(),FLOOR((2^(($BR71+10*LOG(10)/LOG(2))/5)),2))),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_xlfn.AGGREGATE(4,6,$BZ$3:$DF$2000)+2000,NA(),FLOOR((2^(($BR71+2*_xlfn.XLOOKUP(_xlfn.AGGREGATE(4,6,$BR$3:$BR2022),$BR$3:$BR$2000,$CA$3:$CA$2000,1,1)*LOG(10)/LOG(2))/_xlfn.XLOOKUP(_xlfn.AGGREGATE(4,6,$BR$3:$BR2022),$BR$3:$BR$2000,$CA$3:$CA$2000,1,1))),2))), NA())</f>
        <v>3056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4836</v>
      </c>
      <c r="BZ71">
        <f t="shared" si="84"/>
        <v>4864</v>
      </c>
      <c r="CA71">
        <f t="shared" si="51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>
        <f t="shared" si="85"/>
        <v>10.776668160744245</v>
      </c>
      <c r="CD71" cm="1">
        <f t="array" ref="CD71">IFERROR(IF(OR(ISNA($A71),$AC71&lt;100,INDEX(International!C$3:C$2000,_xlfn.XMATCH(100,International!C$3:C$2000,1,1)+$BR71)=""),NA(),INDEX(International!C$3:C$2000,_xlfn.XMATCH(100,International!C$3:C$2000,1,1)+$BR71)), NA())</f>
        <v>27980</v>
      </c>
      <c r="CE71">
        <f t="shared" si="52"/>
        <v>2.7066089471444355</v>
      </c>
      <c r="CF71">
        <f>IF(OR(ISNA($A71),$AC71&lt;100),NA(),IF($BR71=0,0,FLOOR((CD71-_xlfn.XLOOKUP(_xlfn.AGGREGATE(5,6,$BR$3:$BR2022),$BR$3:$BR$2000,CD$3:CD$2000,1,1))/_xlfn.XLOOKUP($BR71,$BR$3:$BR$2000,$BR$3:$BR$2000,1,1), 1)))</f>
        <v>1264</v>
      </c>
      <c r="CG71">
        <f t="shared" si="86"/>
        <v>5.6451784068209099</v>
      </c>
      <c r="CH71" cm="1">
        <f t="array" ref="CH71">IFERROR(IF(OR(ISNA($A71),$AC71&lt;100,INDEX(International!F$3:F$2000,_xlfn.XMATCH(100,International!F$3:F$2000,1,1)+$BR71)=""),NA(),INDEX(International!F$3:F$2000,_xlfn.XMATCH(100,International!F$3:F$2000,1,1)+$BR71)), NA())</f>
        <v>16018</v>
      </c>
      <c r="CI71">
        <f t="shared" si="53"/>
        <v>3.0040075312558936</v>
      </c>
      <c r="CJ71">
        <f>IF(OR(ISNA($A71),$AC71&lt;100),NA(),IF($BR71=0,0,FLOOR((CH71-_xlfn.XLOOKUP(_xlfn.AGGREGATE(5,6,$BR$3:$BR2022),$BR$3:$BR$2000,CH$3:CH$2000,1,1))/_xlfn.XLOOKUP($BR71,$BR$3:$BR$2000,$BR$3:$BR$2000,1,1), 1)))</f>
        <v>723</v>
      </c>
      <c r="CK71">
        <f t="shared" si="87"/>
        <v>6.0424420617508021</v>
      </c>
      <c r="CL71" cm="1">
        <f t="array" ref="CL71">IFERROR(IF(OR(ISNA($A71),$AC71&lt;100,INDEX(International!I$3:I$2000,_xlfn.XMATCH(100,International!I$3:I$2000,1,1)+$BR71)=""),NA(),INDEX(International!I$3:I$2000,_xlfn.XMATCH(100,International!I$3:I$2000,1,1)+$BR71)), NA())</f>
        <v>3107</v>
      </c>
      <c r="CM71">
        <f t="shared" si="54"/>
        <v>4.4377650823246855</v>
      </c>
      <c r="CN71">
        <f>IF(OR(ISNA($A71),$AC71&lt;100),NA(),IF($BR71=0,0,FLOOR((CL71-_xlfn.XLOOKUP(_xlfn.AGGREGATE(5,6,$BR$3:$BR2022),$BR$3:$BR$2000,CL$3:CL$2000,1,1))/_xlfn.XLOOKUP($BR71,$BR$3:$BR$2000,$BR$3:$BR$2000,1,1), 1)))</f>
        <v>129</v>
      </c>
      <c r="CO71">
        <f t="shared" si="88"/>
        <v>8.3677040643594101</v>
      </c>
      <c r="CP71" cm="1">
        <f t="array" ref="CP71">IFERROR(IF(OR(ISNA($A71),$AC71&lt;100,INDEX(International!L$3:L$2000,_xlfn.XMATCH(100,International!L$3:L$2000,1,1)+$BR71)=""),NA(),INDEX(International!L$3:L$2000,_xlfn.XMATCH(100,International!L$3:L$2000,1,1)+$BR71)), NA())</f>
        <v>65778</v>
      </c>
      <c r="CQ71">
        <f t="shared" si="55"/>
        <v>2.3500604464780066</v>
      </c>
      <c r="CR71">
        <f>IF(OR(ISNA($A71),$AC71&lt;100),NA(),IF($BR71=0,0,FLOOR((CP71-_xlfn.XLOOKUP(_xlfn.AGGREGATE(5,6,$BR$3:$BR2022),$BR$3:$BR$2000,CP$3:CP$2000,1,1))/_xlfn.XLOOKUP($BR71,$BR$3:$BR$2000,$BR$3:$BR$2000,1,1), 1)))</f>
        <v>2984</v>
      </c>
      <c r="CS71">
        <f t="shared" si="89"/>
        <v>3.4292515344740706</v>
      </c>
      <c r="CT71" cm="1">
        <f t="array" ref="CT71">IFERROR(IF(OR(ISNA($A71),$AC71&lt;100,INDEX(International!O$3:O$2000,_xlfn.XMATCH(100,International!O$3:O$2000,1,1)+$BR71)=""),NA(),INDEX(International!O$3:O$2000,_xlfn.XMATCH(100,International!O$3:O$2000,1,1)+$BR71)), NA())</f>
        <v>9134</v>
      </c>
      <c r="CU71">
        <f>IF(OR(ISNA($A71),$AC71&lt;100),NA(),IF(CT71=100,0,($BR71*LOG(2)/LOG(CT71/100))))</f>
        <v>3.3777689667147408</v>
      </c>
      <c r="CV71">
        <f>IF(OR(ISNA($A71),$AC71&lt;100),NA(),IF($BR71=0,0,FLOOR((CT71-_xlfn.XLOOKUP(_xlfn.AGGREGATE(5,6,$BR$3:$BR2022),$BR$3:$BR$2000,CT$3:CT$2000,1,1))/_xlfn.XLOOKUP($BR71,$BR$3:$BR$2000,$BR$3:$BR$2000,1,1), 1)))</f>
        <v>410</v>
      </c>
      <c r="CW71">
        <f t="shared" si="90"/>
        <v>3.0626382967486916</v>
      </c>
      <c r="CX71" cm="1">
        <f t="array" ref="CX71">IFERROR(IF(OR(ISNA($A71),$AC71&lt;100,INDEX(International!R$3:R$2000,_xlfn.XMATCH(100,International!R$3:R$2000,1,1)+$BR71)=""),NA(),INDEX(International!R$3:R$2000,_xlfn.XMATCH(100,International!R$3:R$2000,1,1)+$BR71)), NA())</f>
        <v>455</v>
      </c>
      <c r="CY71">
        <f t="shared" si="56"/>
        <v>10.064658360406231</v>
      </c>
      <c r="CZ71">
        <f>IF(OR(ISNA($A71),$AC71&lt;100),NA(),IF($BR71=0,0,FLOOR((CX71-_xlfn.XLOOKUP(_xlfn.AGGREGATE(5,6,$BR$3:$BR2022),$BR$3:$BR$2000,CX$3:CX$2000,1,1))/_xlfn.XLOOKUP($BR71,$BR$3:$BR$2000,$BR$3:$BR$2000,1,1), 1)))</f>
        <v>16</v>
      </c>
      <c r="DA71">
        <f t="shared" si="91"/>
        <v>13.362689751155122</v>
      </c>
      <c r="DB71" cm="1">
        <f t="array" ref="DB71">IFERROR(IF(OR(ISNA($A71),$AC71&lt;100,INDEX(International!U$3:U$2000,_xlfn.XMATCH(100,International!U$3:U$2000,1,1)+$BR71)=""),NA(),INDEX(International!U$3:U$2000,_xlfn.XMATCH(100,International!U$3:U$2000,1,1)+$BR71)), NA())</f>
        <v>7979</v>
      </c>
      <c r="DC71">
        <f t="shared" si="57"/>
        <v>3.4820396168584438</v>
      </c>
      <c r="DD71">
        <f>IF(OR(ISNA($A71),$AC71&lt;100),NA(),IF($BR71=0,0,FLOOR((DB71-_xlfn.XLOOKUP(_xlfn.AGGREGATE(5,6,$BR$3:$BR2022),$BR$3:$BR$2000,DB$3:DB$2000,1,1))/_xlfn.XLOOKUP($BR71,$BR$3:$BR$2000,$BR$3:$BR$2000,1,1), 1)))</f>
        <v>357</v>
      </c>
      <c r="DE71">
        <f t="shared" si="92"/>
        <v>49.931000493327808</v>
      </c>
      <c r="DF71" cm="1">
        <f t="array" ref="DF71">IFERROR(IF(OR(ISNA($A71),$AC71&lt;100,INDEX(International!X$3:X$2000,_xlfn.XMATCH(100,International!X$3:X$2000,1,1)+$BR71)=""),NA(),INDEX(International!X$3:X$2000,_xlfn.XMATCH(100,International!X$3:X$2000,1,1)+$BR71)), NA())</f>
        <v>14543</v>
      </c>
      <c r="DG71">
        <f t="shared" si="58"/>
        <v>3.0622836070829074</v>
      </c>
      <c r="DH71">
        <f>IF(OR(ISNA($A71),$AC71&lt;100),NA(),IF($BR71=0,0,FLOOR((DF71-_xlfn.XLOOKUP(_xlfn.AGGREGATE(5,6,$BR$3:$BR2022),$BR$3:$BR$2000,DF$3:DF$2000,1,1))/_xlfn.XLOOKUP($BR71,$BR$3:$BR$2000,$BR$3:$BR$2000,1,1), 1)))</f>
        <v>655</v>
      </c>
      <c r="DI71">
        <f t="shared" si="93"/>
        <v>3.1347510420752354</v>
      </c>
      <c r="DJ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70+1,DJ70+1,NA())))</f>
        <v>#N/A</v>
      </c>
      <c r="DK71" t="e" cm="1">
        <f t="array" ref="DK71">IFERROR(IF(ISNA($A71),NA(),INDEX(B$3:B$2000,_xlfn.XMATCH(Configuration!$B$12,B$3:B$2000,1,1)+$DJ71)-0), NA())</f>
        <v>#N/A</v>
      </c>
      <c r="DL71" t="e" cm="1">
        <f t="array" ref="DL71">IFERROR(IF(ISNA($A71),NA(),INDEX(E$3:E$2000,_xlfn.XMATCH(Configuration!$B$12,E$3:E$2000,1,1)+$DJ71)-0), NA())</f>
        <v>#N/A</v>
      </c>
      <c r="DM71" t="e" cm="1">
        <f t="array" ref="DM71">IFERROR(IF(ISNA($A71),NA(),INDEX(H$3:H$2000,_xlfn.XMATCH(Configuration!$B$12,H$3:H$2000,1,1)+$DJ71)-0), NA())</f>
        <v>#N/A</v>
      </c>
      <c r="DN71" t="e" cm="1">
        <f t="array" ref="DN71">IFERROR(IF(ISNA($A71),NA(),INDEX(K$3:K$2000,_xlfn.XMATCH(Configuration!$B$12,K$3:K$2000,1,1)+$DJ71)-0), NA())</f>
        <v>#N/A</v>
      </c>
      <c r="DO71" t="e" cm="1">
        <f t="array" ref="DO71">IFERROR(IF(ISNA($A71),NA(),INDEX(N$3:N$2000,_xlfn.XMATCH(Configuration!$B$12,N$3:N$2000,1,1)+$DJ71)-0), NA())</f>
        <v>#N/A</v>
      </c>
      <c r="DP71" t="e" cm="1">
        <f t="array" ref="DP71">IFERROR(IF(ISNA($A71),NA(),INDEX(Q$3:Q$2000,_xlfn.XMATCH(Configuration!$B$12,Q$3:Q$2000,1,1)+$DJ71)-0), NA())</f>
        <v>#N/A</v>
      </c>
      <c r="DQ71" t="e" cm="1">
        <f t="array" ref="DQ71">IFERROR(IF(ISNA($A71),NA(),INDEX(T$3:T$2000,_xlfn.XMATCH(Configuration!$B$12,T$3:T$2000,1,1)+$DJ71)-0), NA())</f>
        <v>#N/A</v>
      </c>
      <c r="DR71" t="e" cm="1">
        <f t="array" ref="DR71">IFERROR(IF(ISNA($A71),NA(),INDEX(W$3:W$2000,_xlfn.XMATCH(Configuration!$B$12,W$3:W$2000,1,1)+$DJ71)-0), NA())</f>
        <v>#N/A</v>
      </c>
    </row>
    <row r="72" spans="1:122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59"/>
        <v>5137</v>
      </c>
      <c r="AD72">
        <f t="shared" si="60"/>
        <v>587</v>
      </c>
      <c r="AE72">
        <f t="shared" si="61"/>
        <v>28</v>
      </c>
      <c r="AF72" s="5">
        <f t="shared" si="62"/>
        <v>0.90099009900990101</v>
      </c>
      <c r="AG72">
        <f t="shared" si="63"/>
        <v>4522</v>
      </c>
      <c r="AH72">
        <f t="shared" si="64"/>
        <v>2839</v>
      </c>
      <c r="AI72">
        <f t="shared" si="65"/>
        <v>583</v>
      </c>
      <c r="AJ72">
        <f t="shared" si="66"/>
        <v>16</v>
      </c>
      <c r="AK72">
        <f t="shared" si="67"/>
        <v>2240</v>
      </c>
      <c r="AL72" s="2">
        <f t="shared" si="68"/>
        <v>4.5528455284552849E-2</v>
      </c>
      <c r="AM72" s="2">
        <f t="shared" si="69"/>
        <v>0.95447154471544715</v>
      </c>
      <c r="AN72" s="2">
        <f t="shared" si="70"/>
        <v>1.6935954837453766E-2</v>
      </c>
      <c r="AO72" s="2">
        <f t="shared" si="71"/>
        <v>0.44734280708584778</v>
      </c>
      <c r="AP72" s="2">
        <f t="shared" si="72"/>
        <v>4.2826552462526769E-3</v>
      </c>
      <c r="AQ72" s="2">
        <f t="shared" si="73"/>
        <v>7.4946466809421838E-2</v>
      </c>
      <c r="AR72" s="2">
        <f t="shared" si="74"/>
        <v>0.16254623321004477</v>
      </c>
      <c r="AS72" s="2">
        <f t="shared" si="75"/>
        <v>1.4405294919213548E-2</v>
      </c>
      <c r="AT72" s="2">
        <f t="shared" si="76"/>
        <v>7.7866459022775933E-2</v>
      </c>
      <c r="AU72" s="2">
        <f t="shared" si="77"/>
        <v>0.20167412886898969</v>
      </c>
      <c r="AV72" s="3">
        <f t="shared" ca="1" si="78"/>
        <v>332.42857142857144</v>
      </c>
      <c r="AW72" s="2">
        <f t="shared" si="79"/>
        <v>5.6126644736842105E-2</v>
      </c>
      <c r="AX72" s="2">
        <f t="shared" si="80"/>
        <v>-9.9009900990099015E-2</v>
      </c>
      <c r="AY72" t="e">
        <f t="shared" si="81"/>
        <v>#N/A</v>
      </c>
      <c r="AZ72">
        <f t="shared" si="82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 t="str">
        <f>IF(OR(_xlfn.IFNA($A72,"")="", ROW()&lt;=3,MAX(International!$I$3:$I$2000)&lt;$AC72),"",$A72-_xlfn.XLOOKUP($AC72,International!$I$3:$I$2000,International!$A$3:$A$2000,NA(),1,1))</f>
        <v/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>
        <f>IF(OR(_xlfn.IFNA($A72,"")="", ROW()&lt;=3,MAX(International!$S$3:$S$2000)&lt;$BA72),"",$A72-_xlfn.XLOOKUP($BA72,International!$S$3:$S$2000,International!$A$3:$A$2000,NA(),1,1))</f>
        <v>-2</v>
      </c>
      <c r="BN72">
        <f>IF(OR(_xlfn.IFNA($A72,"")="", ROW()&lt;=3,MAX(International!$U$3:$U$2000)&lt;$AC72),"",$A72-_xlfn.XLOOKUP($AC72,International!$U$3:$U$2000,International!$A$3:$A$2000,NA(),1,1))</f>
        <v>30</v>
      </c>
      <c r="BO72" t="str">
        <f>IF(OR(_xlfn.IFNA($A72,"")="", ROW()&lt;=3,MAX(International!$V$3:$V$2000)&lt;$BA72),"",$A72-_xlfn.XLOOKUP($BA72,International!$V$3:$V$2000,International!$A$3:$A$2000,NA(),1,1))</f>
        <v/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83"/>
        <v>23</v>
      </c>
      <c r="BS72" t="e">
        <f>IFERROR(IF(OR(ISNA($A72),$AC72&lt;100),NA(),IF(FLOOR(2^($BR72+(LOG(100)/LOG(2))),2)-100&gt; _xlfn.AGGREGATE(4,6,$BZ$3:$DF$2000)+2000,NA(),FLOOR(2^($BR72+(LOG(100)/LOG(2))),2))), NA())</f>
        <v>#N/A</v>
      </c>
      <c r="BT72" t="e">
        <f>IFERROR(IF(OR(ISNA($A72),$AC72&lt;100),NA(),IF(FLOOR((2^(($BR72+4*LOG(10)/LOG(2))/2)),2)&gt; _xlfn.AGGREGATE(4,6,$BZ$3:$DF$2000)+2000,NA(),FLOOR((2^(($BR72+4*LOG(10)/LOG(2))/2)),2))), NA())</f>
        <v>#N/A</v>
      </c>
      <c r="BU72">
        <f>IFERROR(IF(OR(ISNA($A72),$AC72&lt;100),NA(),IF(FLOOR((2^(($BR72+6*LOG(10)/LOG(2))/3)),2)&gt; _xlfn.AGGREGATE(4,6,$BZ$3:$DF$2000)+2000,NA(),FLOOR((2^(($BR72+6*LOG(10)/LOG(2))/3)),2))), NA())</f>
        <v>20318</v>
      </c>
      <c r="BV72">
        <f>IFERROR(IF(OR(ISNA($A72),$AC72&lt;100),NA(),IF(FLOOR((2^(($BR72+8*LOG(10)/LOG(2))/4)),2)&gt; _xlfn.AGGREGATE(4,6,$BZ$3:$DF$2000)+2000,NA(),FLOOR((2^(($BR72+8*LOG(10)/LOG(2))/4)),2))), NA())</f>
        <v>5380</v>
      </c>
      <c r="BW72">
        <f>IFERROR(IF(OR(ISNA($A72),$AC72&lt;100),NA(),IF(FLOOR((2^(($BR72+10*LOG(10)/LOG(2))/5)),2)&gt; _xlfn.AGGREGATE(4,6,$BZ$3:$DF$2000)+2000,NA(),FLOOR((2^(($BR72+10*LOG(10)/LOG(2))/5)),2))), NA())</f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_xlfn.AGGREGATE(4,6,$BZ$3:$DF$2000)+2000,NA(),FLOOR((2^(($BR72+2*_xlfn.XLOOKUP(_xlfn.AGGREGATE(4,6,$BR$3:$BR2023),$BR$3:$BR$2000,$CA$3:$CA$2000,1,1)*LOG(10)/LOG(2))/_xlfn.XLOOKUP(_xlfn.AGGREGATE(4,6,$BR$3:$BR2023),$BR$3:$BR$2000,$CA$3:$CA$2000,1,1))),2))), NA())</f>
        <v>3572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5050</v>
      </c>
      <c r="BZ72">
        <f t="shared" si="84"/>
        <v>5137</v>
      </c>
      <c r="CA72">
        <f t="shared" si="51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>
        <f t="shared" si="85"/>
        <v>12.693118676108874</v>
      </c>
      <c r="CD72" cm="1">
        <f t="array" ref="CD72">IFERROR(IF(OR(ISNA($A72),$AC72&lt;100,INDEX(International!C$3:C$2000,_xlfn.XMATCH(100,International!C$3:C$2000,1,1)+$BR72)=""),NA(),INDEX(International!C$3:C$2000,_xlfn.XMATCH(100,International!C$3:C$2000,1,1)+$BR72)), NA())</f>
        <v>31506</v>
      </c>
      <c r="CE72">
        <f t="shared" si="52"/>
        <v>2.7712570263029082</v>
      </c>
      <c r="CF72">
        <f>IF(OR(ISNA($A72),$AC72&lt;100),NA(),IF($BR72=0,0,FLOOR((CD72-_xlfn.XLOOKUP(_xlfn.AGGREGATE(5,6,$BR$3:$BR2023),$BR$3:$BR$2000,CD$3:CD$2000,1,1))/_xlfn.XLOOKUP($BR72,$BR$3:$BR$2000,$BR$3:$BR$2000,1,1), 1)))</f>
        <v>1363</v>
      </c>
      <c r="CG72">
        <f t="shared" si="86"/>
        <v>5.8400763196117511</v>
      </c>
      <c r="CH72" cm="1">
        <f t="array" ref="CH72">IFERROR(IF(OR(ISNA($A72),$AC72&lt;100,INDEX(International!F$3:F$2000,_xlfn.XMATCH(100,International!F$3:F$2000,1,1)+$BR72)=""),NA(),INDEX(International!F$3:F$2000,_xlfn.XMATCH(100,International!F$3:F$2000,1,1)+$BR72)), NA())</f>
        <v>19856</v>
      </c>
      <c r="CI72">
        <f t="shared" si="53"/>
        <v>3.0130618022466544</v>
      </c>
      <c r="CJ72">
        <f>IF(OR(ISNA($A72),$AC72&lt;100),NA(),IF($BR72=0,0,FLOOR((CH72-_xlfn.XLOOKUP(_xlfn.AGGREGATE(5,6,$BR$3:$BR2023),$BR$3:$BR$2000,CH$3:CH$2000,1,1))/_xlfn.XLOOKUP($BR72,$BR$3:$BR$2000,$BR$3:$BR$2000,1,1), 1)))</f>
        <v>858</v>
      </c>
      <c r="CK72">
        <f t="shared" si="87"/>
        <v>3.2270452641291767</v>
      </c>
      <c r="CL72" cm="1">
        <f t="array" ref="CL72">IFERROR(IF(OR(ISNA($A72),$AC72&lt;100,INDEX(International!I$3:I$2000,_xlfn.XMATCH(100,International!I$3:I$2000,1,1)+$BR72)=""),NA(),INDEX(International!I$3:I$2000,_xlfn.XMATCH(100,International!I$3:I$2000,1,1)+$BR72)), NA())</f>
        <v>3386</v>
      </c>
      <c r="CM72">
        <f t="shared" si="54"/>
        <v>4.5262136041590351</v>
      </c>
      <c r="CN72">
        <f>IF(OR(ISNA($A72),$AC72&lt;100),NA(),IF($BR72=0,0,FLOOR((CL72-_xlfn.XLOOKUP(_xlfn.AGGREGATE(5,6,$BR$3:$BR2023),$BR$3:$BR$2000,CL$3:CL$2000,1,1))/_xlfn.XLOOKUP($BR72,$BR$3:$BR$2000,$BR$3:$BR$2000,1,1), 1)))</f>
        <v>135</v>
      </c>
      <c r="CO72">
        <f t="shared" si="88"/>
        <v>8.0606332586895117</v>
      </c>
      <c r="CP72" cm="1">
        <f t="array" ref="CP72">IFERROR(IF(OR(ISNA($A72),$AC72&lt;100,INDEX(International!L$3:L$2000,_xlfn.XMATCH(100,International!L$3:L$2000,1,1)+$BR72)=""),NA(),INDEX(International!L$3:L$2000,_xlfn.XMATCH(100,International!L$3:L$2000,1,1)+$BR72)), NA())</f>
        <v>83865</v>
      </c>
      <c r="CQ72">
        <f t="shared" si="55"/>
        <v>2.3682225630877083</v>
      </c>
      <c r="CR72">
        <f>IF(OR(ISNA($A72),$AC72&lt;100),NA(),IF($BR72=0,0,FLOOR((CP72-_xlfn.XLOOKUP(_xlfn.AGGREGATE(5,6,$BR$3:$BR2023),$BR$3:$BR$2000,CP$3:CP$2000,1,1))/_xlfn.XLOOKUP($BR72,$BR$3:$BR$2000,$BR$3:$BR$2000,1,1), 1)))</f>
        <v>3641</v>
      </c>
      <c r="CS72">
        <f t="shared" si="89"/>
        <v>2.8533625396105267</v>
      </c>
      <c r="CT72" cm="1">
        <f t="array" ref="CT72">IFERROR(IF(OR(ISNA($A72),$AC72&lt;100,INDEX(International!O$3:O$2000,_xlfn.XMATCH(100,International!O$3:O$2000,1,1)+$BR72)=""),NA(),INDEX(International!O$3:O$2000,_xlfn.XMATCH(100,International!O$3:O$2000,1,1)+$BR72)), NA())</f>
        <v>10836</v>
      </c>
      <c r="CU72">
        <f>IF(OR(ISNA($A72),$AC72&lt;100),NA(),IF(CT72=100,0,($BR72*LOG(2)/LOG(CT72/100))))</f>
        <v>3.4025236576177171</v>
      </c>
      <c r="CV72">
        <f>IF(OR(ISNA($A72),$AC72&lt;100),NA(),IF($BR72=0,0,FLOOR((CT72-_xlfn.XLOOKUP(_xlfn.AGGREGATE(5,6,$BR$3:$BR2023),$BR$3:$BR$2000,CT$3:CT$2000,1,1))/_xlfn.XLOOKUP($BR72,$BR$3:$BR$2000,$BR$3:$BR$2000,1,1), 1)))</f>
        <v>466</v>
      </c>
      <c r="CW72">
        <f t="shared" si="90"/>
        <v>4.0565712580930624</v>
      </c>
      <c r="CX72" cm="1">
        <f t="array" ref="CX72">IFERROR(IF(OR(ISNA($A72),$AC72&lt;100,INDEX(International!R$3:R$2000,_xlfn.XMATCH(100,International!R$3:R$2000,1,1)+$BR72)=""),NA(),INDEX(International!R$3:R$2000,_xlfn.XMATCH(100,International!R$3:R$2000,1,1)+$BR72)), NA())</f>
        <v>509</v>
      </c>
      <c r="CY72">
        <f t="shared" si="56"/>
        <v>9.7969657384004432</v>
      </c>
      <c r="CZ72">
        <f>IF(OR(ISNA($A72),$AC72&lt;100),NA(),IF($BR72=0,0,FLOOR((CX72-_xlfn.XLOOKUP(_xlfn.AGGREGATE(5,6,$BR$3:$BR2023),$BR$3:$BR$2000,CX$3:CX$2000,1,1))/_xlfn.XLOOKUP($BR72,$BR$3:$BR$2000,$BR$3:$BR$2000,1,1), 1)))</f>
        <v>17</v>
      </c>
      <c r="DA72">
        <f t="shared" si="91"/>
        <v>6.1805036744858901</v>
      </c>
      <c r="DB72" cm="1">
        <f t="array" ref="DB72">IFERROR(IF(OR(ISNA($A72),$AC72&lt;100,INDEX(International!U$3:U$2000,_xlfn.XMATCH(100,International!U$3:U$2000,1,1)+$BR72)=""),NA(),INDEX(International!U$3:U$2000,_xlfn.XMATCH(100,International!U$3:U$2000,1,1)+$BR72)), NA())</f>
        <v>8086</v>
      </c>
      <c r="DC72">
        <f t="shared" si="57"/>
        <v>3.6292747598875623</v>
      </c>
      <c r="DD72">
        <f>IF(OR(ISNA($A72),$AC72&lt;100),NA(),IF($BR72=0,0,FLOOR((DB72-_xlfn.XLOOKUP(_xlfn.AGGREGATE(5,6,$BR$3:$BR2023),$BR$3:$BR$2000,DB$3:DB$2000,1,1))/_xlfn.XLOOKUP($BR72,$BR$3:$BR$2000,$BR$3:$BR$2000,1,1), 1)))</f>
        <v>347</v>
      </c>
      <c r="DE72">
        <f t="shared" si="92"/>
        <v>52.033854171216184</v>
      </c>
      <c r="DF72" cm="1">
        <f t="array" ref="DF72">IFERROR(IF(OR(ISNA($A72),$AC72&lt;100,INDEX(International!X$3:X$2000,_xlfn.XMATCH(100,International!X$3:X$2000,1,1)+$BR72)=""),NA(),INDEX(International!X$3:X$2000,_xlfn.XMATCH(100,International!X$3:X$2000,1,1)+$BR72)), NA())</f>
        <v>17089</v>
      </c>
      <c r="DG72">
        <f t="shared" si="58"/>
        <v>3.101015930955445</v>
      </c>
      <c r="DH72">
        <f>IF(OR(ISNA($A72),$AC72&lt;100),NA(),IF($BR72=0,0,FLOOR((DF72-_xlfn.XLOOKUP(_xlfn.AGGREGATE(5,6,$BR$3:$BR2023),$BR$3:$BR$2000,DF$3:DF$2000,1,1))/_xlfn.XLOOKUP($BR72,$BR$3:$BR$2000,$BR$3:$BR$2000,1,1), 1)))</f>
        <v>738</v>
      </c>
      <c r="DI72">
        <f t="shared" si="93"/>
        <v>4.2965833338761943</v>
      </c>
      <c r="DJ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71+1,DJ71+1,NA())))</f>
        <v>#N/A</v>
      </c>
      <c r="DK72" t="e" cm="1">
        <f t="array" ref="DK72">IFERROR(IF(ISNA($A72),NA(),INDEX(B$3:B$2000,_xlfn.XMATCH(Configuration!$B$12,B$3:B$2000,1,1)+$DJ72)-0), NA())</f>
        <v>#N/A</v>
      </c>
      <c r="DL72" t="e" cm="1">
        <f t="array" ref="DL72">IFERROR(IF(ISNA($A72),NA(),INDEX(E$3:E$2000,_xlfn.XMATCH(Configuration!$B$12,E$3:E$2000,1,1)+$DJ72)-0), NA())</f>
        <v>#N/A</v>
      </c>
      <c r="DM72" t="e" cm="1">
        <f t="array" ref="DM72">IFERROR(IF(ISNA($A72),NA(),INDEX(H$3:H$2000,_xlfn.XMATCH(Configuration!$B$12,H$3:H$2000,1,1)+$DJ72)-0), NA())</f>
        <v>#N/A</v>
      </c>
      <c r="DN72" t="e" cm="1">
        <f t="array" ref="DN72">IFERROR(IF(ISNA($A72),NA(),INDEX(K$3:K$2000,_xlfn.XMATCH(Configuration!$B$12,K$3:K$2000,1,1)+$DJ72)-0), NA())</f>
        <v>#N/A</v>
      </c>
      <c r="DO72" t="e" cm="1">
        <f t="array" ref="DO72">IFERROR(IF(ISNA($A72),NA(),INDEX(N$3:N$2000,_xlfn.XMATCH(Configuration!$B$12,N$3:N$2000,1,1)+$DJ72)-0), NA())</f>
        <v>#N/A</v>
      </c>
      <c r="DP72" t="e" cm="1">
        <f t="array" ref="DP72">IFERROR(IF(ISNA($A72),NA(),INDEX(Q$3:Q$2000,_xlfn.XMATCH(Configuration!$B$12,Q$3:Q$2000,1,1)+$DJ72)-0), NA())</f>
        <v>#N/A</v>
      </c>
      <c r="DQ72" t="e" cm="1">
        <f t="array" ref="DQ72">IFERROR(IF(ISNA($A72),NA(),INDEX(T$3:T$2000,_xlfn.XMATCH(Configuration!$B$12,T$3:T$2000,1,1)+$DJ72)-0), NA())</f>
        <v>#N/A</v>
      </c>
      <c r="DR72" t="e" cm="1">
        <f t="array" ref="DR72">IFERROR(IF(ISNA($A72),NA(),INDEX(W$3:W$2000,_xlfn.XMATCH(Configuration!$B$12,W$3:W$2000,1,1)+$DJ72)-0), NA())</f>
        <v>#N/A</v>
      </c>
    </row>
    <row r="73" spans="1:122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59"/>
        <v>5362</v>
      </c>
      <c r="AD73">
        <f t="shared" si="60"/>
        <v>650</v>
      </c>
      <c r="AE73">
        <f t="shared" si="61"/>
        <v>28</v>
      </c>
      <c r="AF73" s="5">
        <f t="shared" si="62"/>
        <v>0.82417582417582413</v>
      </c>
      <c r="AG73">
        <f t="shared" si="63"/>
        <v>4684</v>
      </c>
      <c r="AH73">
        <f t="shared" si="64"/>
        <v>2973</v>
      </c>
      <c r="AI73">
        <f t="shared" si="65"/>
        <v>646</v>
      </c>
      <c r="AJ73">
        <f t="shared" si="66"/>
        <v>16</v>
      </c>
      <c r="AK73">
        <f t="shared" si="67"/>
        <v>2311</v>
      </c>
      <c r="AL73" s="2">
        <f t="shared" si="68"/>
        <v>4.1297935103244837E-2</v>
      </c>
      <c r="AM73" s="2">
        <f t="shared" si="69"/>
        <v>0.95870206489675514</v>
      </c>
      <c r="AN73" s="2">
        <f t="shared" si="70"/>
        <v>1.6971279373368148E-2</v>
      </c>
      <c r="AO73" s="2">
        <f t="shared" si="71"/>
        <v>0.44554270794479672</v>
      </c>
      <c r="AP73" s="2">
        <f t="shared" si="72"/>
        <v>4.8489369638194703E-3</v>
      </c>
      <c r="AQ73" s="2">
        <f t="shared" si="73"/>
        <v>7.3853039910481158E-2</v>
      </c>
      <c r="AR73" s="2">
        <f t="shared" si="74"/>
        <v>0.1628123834390153</v>
      </c>
      <c r="AS73" s="2">
        <f t="shared" si="75"/>
        <v>1.4919806042521447E-2</v>
      </c>
      <c r="AT73" s="2">
        <f t="shared" si="76"/>
        <v>7.8701976874300639E-2</v>
      </c>
      <c r="AU73" s="2">
        <f t="shared" si="77"/>
        <v>0.20234986945169714</v>
      </c>
      <c r="AV73" s="3">
        <f t="shared" ca="1" si="78"/>
        <v>311.71428571428572</v>
      </c>
      <c r="AW73" s="2">
        <f t="shared" si="79"/>
        <v>4.3799883200311467E-2</v>
      </c>
      <c r="AX73" s="2">
        <f t="shared" si="80"/>
        <v>-0.17582417582417584</v>
      </c>
      <c r="AY73" t="e">
        <f t="shared" si="81"/>
        <v>#N/A</v>
      </c>
      <c r="AZ73">
        <f t="shared" si="82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 t="str">
        <f>IF(OR(_xlfn.IFNA($A73,"")="", ROW()&lt;=3,MAX(International!$I$3:$I$2000)&lt;$AC73),"",$A73-_xlfn.XLOOKUP($AC73,International!$I$3:$I$2000,International!$A$3:$A$2000,NA(),1,1))</f>
        <v/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83"/>
        <v>24</v>
      </c>
      <c r="BS73" t="e">
        <f>IFERROR(IF(OR(ISNA($A73),$AC73&lt;100),NA(),IF(FLOOR(2^($BR73+(LOG(100)/LOG(2))),2)-100&gt; _xlfn.AGGREGATE(4,6,$BZ$3:$DF$2000)+2000,NA(),FLOOR(2^($BR73+(LOG(100)/LOG(2))),2))), NA())</f>
        <v>#N/A</v>
      </c>
      <c r="BT73" t="e">
        <f>IFERROR(IF(OR(ISNA($A73),$AC73&lt;100),NA(),IF(FLOOR((2^(($BR73+4*LOG(10)/LOG(2))/2)),2)&gt; _xlfn.AGGREGATE(4,6,$BZ$3:$DF$2000)+2000,NA(),FLOOR((2^(($BR73+4*LOG(10)/LOG(2))/2)),2))), NA())</f>
        <v>#N/A</v>
      </c>
      <c r="BU73">
        <f>IFERROR(IF(OR(ISNA($A73),$AC73&lt;100),NA(),IF(FLOOR((2^(($BR73+6*LOG(10)/LOG(2))/3)),2)&gt; _xlfn.AGGREGATE(4,6,$BZ$3:$DF$2000)+2000,NA(),FLOOR((2^(($BR73+6*LOG(10)/LOG(2))/3)),2))), NA())</f>
        <v>25600</v>
      </c>
      <c r="BV73">
        <f>IFERROR(IF(OR(ISNA($A73),$AC73&lt;100),NA(),IF(FLOOR((2^(($BR73+8*LOG(10)/LOG(2))/4)),2)&gt; _xlfn.AGGREGATE(4,6,$BZ$3:$DF$2000)+2000,NA(),FLOOR((2^(($BR73+8*LOG(10)/LOG(2))/4)),2))), NA())</f>
        <v>6400</v>
      </c>
      <c r="BW73">
        <f>IFERROR(IF(OR(ISNA($A73),$AC73&lt;100),NA(),IF(FLOOR((2^(($BR73+10*LOG(10)/LOG(2))/5)),2)&gt; _xlfn.AGGREGATE(4,6,$BZ$3:$DF$2000)+2000,NA(),FLOOR((2^(($BR73+10*LOG(10)/LOG(2))/5)),2))), NA())</f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_xlfn.AGGREGATE(4,6,$BZ$3:$DF$2000)+2000,NA(),FLOOR((2^(($BR73+2*_xlfn.XLOOKUP(_xlfn.AGGREGATE(4,6,$BR$3:$BR2024),$BR$3:$BR$2000,$CA$3:$CA$2000,1,1)*LOG(10)/LOG(2))/_xlfn.XLOOKUP(_xlfn.AGGREGATE(4,6,$BR$3:$BR2024),$BR$3:$BR$2000,$CA$3:$CA$2000,1,1))),2))), NA())</f>
        <v>4172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5265</v>
      </c>
      <c r="BZ73">
        <f t="shared" si="84"/>
        <v>5362</v>
      </c>
      <c r="CA73">
        <f t="shared" si="51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>
        <f t="shared" si="85"/>
        <v>16.169417821280639</v>
      </c>
      <c r="CD73" cm="1">
        <f t="array" ref="CD73">IFERROR(IF(OR(ISNA($A73),$AC73&lt;100,INDEX(International!C$3:C$2000,_xlfn.XMATCH(100,International!C$3:C$2000,1,1)+$BR73)=""),NA(),INDEX(International!C$3:C$2000,_xlfn.XMATCH(100,International!C$3:C$2000,1,1)+$BR73)), NA())</f>
        <v>35713</v>
      </c>
      <c r="CE73">
        <f t="shared" si="52"/>
        <v>2.8300867161817322</v>
      </c>
      <c r="CF73">
        <f>IF(OR(ISNA($A73),$AC73&lt;100),NA(),IF($BR73=0,0,FLOOR((CD73-_xlfn.XLOOKUP(_xlfn.AGGREGATE(5,6,$BR$3:$BR2024),$BR$3:$BR$2000,CD$3:CD$2000,1,1))/_xlfn.XLOOKUP($BR73,$BR$3:$BR$2000,$BR$3:$BR$2000,1,1), 1)))</f>
        <v>1481</v>
      </c>
      <c r="CG73">
        <f t="shared" si="86"/>
        <v>5.5302782433280555</v>
      </c>
      <c r="CH73" cm="1">
        <f t="array" ref="CH73">IFERROR(IF(OR(ISNA($A73),$AC73&lt;100,INDEX(International!F$3:F$2000,_xlfn.XMATCH(100,International!F$3:F$2000,1,1)+$BR73)=""),NA(),INDEX(International!F$3:F$2000,_xlfn.XMATCH(100,International!F$3:F$2000,1,1)+$BR73)), NA())</f>
        <v>22304</v>
      </c>
      <c r="CI73">
        <f t="shared" si="53"/>
        <v>3.0764660812599858</v>
      </c>
      <c r="CJ73">
        <f>IF(OR(ISNA($A73),$AC73&lt;100),NA(),IF($BR73=0,0,FLOOR((CH73-_xlfn.XLOOKUP(_xlfn.AGGREGATE(5,6,$BR$3:$BR2024),$BR$3:$BR$2000,CH$3:CH$2000,1,1))/_xlfn.XLOOKUP($BR73,$BR$3:$BR$2000,$BR$3:$BR$2000,1,1), 1)))</f>
        <v>925</v>
      </c>
      <c r="CK73">
        <f t="shared" si="87"/>
        <v>5.9620534707340704</v>
      </c>
      <c r="CL73" cm="1">
        <f t="array" ref="CL73">IFERROR(IF(OR(ISNA($A73),$AC73&lt;100,INDEX(International!I$3:I$2000,_xlfn.XMATCH(100,International!I$3:I$2000,1,1)+$BR73)=""),NA(),INDEX(International!I$3:I$2000,_xlfn.XMATCH(100,International!I$3:I$2000,1,1)+$BR73)), NA())</f>
        <v>3757</v>
      </c>
      <c r="CM73">
        <f t="shared" si="54"/>
        <v>4.5875863030397586</v>
      </c>
      <c r="CN73">
        <f>IF(OR(ISNA($A73),$AC73&lt;100),NA(),IF($BR73=0,0,FLOOR((CL73-_xlfn.XLOOKUP(_xlfn.AGGREGATE(5,6,$BR$3:$BR2024),$BR$3:$BR$2000,CL$3:CL$2000,1,1))/_xlfn.XLOOKUP($BR73,$BR$3:$BR$2000,$BR$3:$BR$2000,1,1), 1)))</f>
        <v>145</v>
      </c>
      <c r="CO73">
        <f t="shared" si="88"/>
        <v>6.6667047670564505</v>
      </c>
      <c r="CP73" cm="1">
        <f t="array" ref="CP73">IFERROR(IF(OR(ISNA($A73),$AC73&lt;100,INDEX(International!L$3:L$2000,_xlfn.XMATCH(100,International!L$3:L$2000,1,1)+$BR73)=""),NA(),INDEX(International!L$3:L$2000,_xlfn.XMATCH(100,International!L$3:L$2000,1,1)+$BR73)), NA())</f>
        <v>101657</v>
      </c>
      <c r="CQ73">
        <f t="shared" si="55"/>
        <v>2.4025241288938393</v>
      </c>
      <c r="CR73">
        <f>IF(OR(ISNA($A73),$AC73&lt;100),NA(),IF($BR73=0,0,FLOOR((CP73-_xlfn.XLOOKUP(_xlfn.AGGREGATE(5,6,$BR$3:$BR2024),$BR$3:$BR$2000,CP$3:CP$2000,1,1))/_xlfn.XLOOKUP($BR73,$BR$3:$BR$2000,$BR$3:$BR$2000,1,1), 1)))</f>
        <v>4230</v>
      </c>
      <c r="CS73">
        <f t="shared" si="89"/>
        <v>3.6027102567562319</v>
      </c>
      <c r="CT73" cm="1">
        <f t="array" ref="CT73">IFERROR(IF(OR(ISNA($A73),$AC73&lt;100,INDEX(International!O$3:O$2000,_xlfn.XMATCH(100,International!O$3:O$2000,1,1)+$BR73)=""),NA(),INDEX(International!O$3:O$2000,_xlfn.XMATCH(100,International!O$3:O$2000,1,1)+$BR73)), NA())</f>
        <v>11899</v>
      </c>
      <c r="CU73">
        <f>IF(OR(ISNA($A73),$AC73&lt;100),NA(),IF(CT73=100,0,($BR73*LOG(2)/LOG(CT73/100))))</f>
        <v>3.4809363862162144</v>
      </c>
      <c r="CV73">
        <f>IF(OR(ISNA($A73),$AC73&lt;100),NA(),IF($BR73=0,0,FLOOR((CT73-_xlfn.XLOOKUP(_xlfn.AGGREGATE(5,6,$BR$3:$BR2024),$BR$3:$BR$2000,CT$3:CT$2000,1,1))/_xlfn.XLOOKUP($BR73,$BR$3:$BR$2000,$BR$3:$BR$2000,1,1), 1)))</f>
        <v>491</v>
      </c>
      <c r="CW73">
        <f t="shared" si="90"/>
        <v>7.4069665607194386</v>
      </c>
      <c r="CX73" cm="1">
        <f t="array" ref="CX73">IFERROR(IF(OR(ISNA($A73),$AC73&lt;100,INDEX(International!R$3:R$2000,_xlfn.XMATCH(100,International!R$3:R$2000,1,1)+$BR73)=""),NA(),INDEX(International!R$3:R$2000,_xlfn.XMATCH(100,International!R$3:R$2000,1,1)+$BR73)), NA())</f>
        <v>558</v>
      </c>
      <c r="CY73">
        <f t="shared" si="56"/>
        <v>9.6763849100616408</v>
      </c>
      <c r="CZ73">
        <f>IF(OR(ISNA($A73),$AC73&lt;100),NA(),IF($BR73=0,0,FLOOR((CX73-_xlfn.XLOOKUP(_xlfn.AGGREGATE(5,6,$BR$3:$BR2024),$BR$3:$BR$2000,CX$3:CX$2000,1,1))/_xlfn.XLOOKUP($BR73,$BR$3:$BR$2000,$BR$3:$BR$2000,1,1), 1)))</f>
        <v>19</v>
      </c>
      <c r="DA73">
        <f t="shared" si="91"/>
        <v>7.5415085145142342</v>
      </c>
      <c r="DB73" cm="1">
        <f t="array" ref="DB73">IFERROR(IF(OR(ISNA($A73),$AC73&lt;100,INDEX(International!U$3:U$2000,_xlfn.XMATCH(100,International!U$3:U$2000,1,1)+$BR73)=""),NA(),INDEX(International!U$3:U$2000,_xlfn.XMATCH(100,International!U$3:U$2000,1,1)+$BR73)), NA())</f>
        <v>8162</v>
      </c>
      <c r="DC73">
        <f t="shared" si="57"/>
        <v>3.7790212264596432</v>
      </c>
      <c r="DD73">
        <f>IF(OR(ISNA($A73),$AC73&lt;100),NA(),IF($BR73=0,0,FLOOR((DB73-_xlfn.XLOOKUP(_xlfn.AGGREGATE(5,6,$BR$3:$BR2024),$BR$3:$BR$2000,DB$3:DB$2000,1,1))/_xlfn.XLOOKUP($BR73,$BR$3:$BR$2000,$BR$3:$BR$2000,1,1), 1)))</f>
        <v>335</v>
      </c>
      <c r="DE73">
        <f t="shared" si="92"/>
        <v>74.093245089802863</v>
      </c>
      <c r="DF73" cm="1">
        <f t="array" ref="DF73">IFERROR(IF(OR(ISNA($A73),$AC73&lt;100,INDEX(International!X$3:X$2000,_xlfn.XMATCH(100,International!X$3:X$2000,1,1)+$BR73)=""),NA(),INDEX(International!X$3:X$2000,_xlfn.XMATCH(100,International!X$3:X$2000,1,1)+$BR73)), NA())</f>
        <v>19522</v>
      </c>
      <c r="DG73">
        <f t="shared" si="58"/>
        <v>3.1541773511526294</v>
      </c>
      <c r="DH73">
        <f>IF(OR(ISNA($A73),$AC73&lt;100),NA(),IF($BR73=0,0,FLOOR((DF73-_xlfn.XLOOKUP(_xlfn.AGGREGATE(5,6,$BR$3:$BR2024),$BR$3:$BR$2000,DF$3:DF$2000,1,1))/_xlfn.XLOOKUP($BR73,$BR$3:$BR$2000,$BR$3:$BR$2000,1,1), 1)))</f>
        <v>808</v>
      </c>
      <c r="DI73">
        <f t="shared" si="93"/>
        <v>5.2074414126025497</v>
      </c>
      <c r="DJ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72+1,DJ72+1,NA())))</f>
        <v>#N/A</v>
      </c>
      <c r="DK73" t="e" cm="1">
        <f t="array" ref="DK73">IFERROR(IF(ISNA($A73),NA(),INDEX(B$3:B$2000,_xlfn.XMATCH(Configuration!$B$12,B$3:B$2000,1,1)+$DJ73)-0), NA())</f>
        <v>#N/A</v>
      </c>
      <c r="DL73" t="e" cm="1">
        <f t="array" ref="DL73">IFERROR(IF(ISNA($A73),NA(),INDEX(E$3:E$2000,_xlfn.XMATCH(Configuration!$B$12,E$3:E$2000,1,1)+$DJ73)-0), NA())</f>
        <v>#N/A</v>
      </c>
      <c r="DM73" t="e" cm="1">
        <f t="array" ref="DM73">IFERROR(IF(ISNA($A73),NA(),INDEX(H$3:H$2000,_xlfn.XMATCH(Configuration!$B$12,H$3:H$2000,1,1)+$DJ73)-0), NA())</f>
        <v>#N/A</v>
      </c>
      <c r="DN73" t="e" cm="1">
        <f t="array" ref="DN73">IFERROR(IF(ISNA($A73),NA(),INDEX(K$3:K$2000,_xlfn.XMATCH(Configuration!$B$12,K$3:K$2000,1,1)+$DJ73)-0), NA())</f>
        <v>#N/A</v>
      </c>
      <c r="DO73" t="e" cm="1">
        <f t="array" ref="DO73">IFERROR(IF(ISNA($A73),NA(),INDEX(N$3:N$2000,_xlfn.XMATCH(Configuration!$B$12,N$3:N$2000,1,1)+$DJ73)-0), NA())</f>
        <v>#N/A</v>
      </c>
      <c r="DP73" t="e" cm="1">
        <f t="array" ref="DP73">IFERROR(IF(ISNA($A73),NA(),INDEX(Q$3:Q$2000,_xlfn.XMATCH(Configuration!$B$12,Q$3:Q$2000,1,1)+$DJ73)-0), NA())</f>
        <v>#N/A</v>
      </c>
      <c r="DQ73" t="e" cm="1">
        <f t="array" ref="DQ73">IFERROR(IF(ISNA($A73),NA(),INDEX(T$3:T$2000,_xlfn.XMATCH(Configuration!$B$12,T$3:T$2000,1,1)+$DJ73)-0), NA())</f>
        <v>#N/A</v>
      </c>
      <c r="DR73" t="e" cm="1">
        <f t="array" ref="DR73">IFERROR(IF(ISNA($A73),NA(),INDEX(W$3:W$2000,_xlfn.XMATCH(Configuration!$B$12,W$3:W$2000,1,1)+$DJ73)-0), NA())</f>
        <v>#N/A</v>
      </c>
    </row>
    <row r="74" spans="1:122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82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190</v>
      </c>
      <c r="AA74">
        <f>IF(_xlfn.IFNA($A74,"")="","",Daily!D74+Daily!G74+Daily!J74+Daily!M74+Daily!P74+Daily!S74+Daily!V74+Daily!Y74+Daily!AA74)</f>
        <v>51</v>
      </c>
      <c r="AB74">
        <f>IF(_xlfn.IFNA($A74,"")="","",Daily!E74+Daily!H74+Daily!K74+Daily!N74+Daily!Q74+Daily!T74+Daily!W74+Daily!Z74)</f>
        <v>2</v>
      </c>
      <c r="AC74">
        <f t="shared" si="59"/>
        <v>5552</v>
      </c>
      <c r="AD74">
        <f t="shared" si="60"/>
        <v>701</v>
      </c>
      <c r="AE74">
        <f t="shared" si="61"/>
        <v>30</v>
      </c>
      <c r="AF74" s="5">
        <f t="shared" si="62"/>
        <v>0.84444444444444444</v>
      </c>
      <c r="AG74">
        <f t="shared" si="63"/>
        <v>4821</v>
      </c>
      <c r="AH74">
        <f t="shared" si="64"/>
        <v>3059</v>
      </c>
      <c r="AI74">
        <f t="shared" si="65"/>
        <v>697</v>
      </c>
      <c r="AJ74">
        <f t="shared" si="66"/>
        <v>18</v>
      </c>
      <c r="AK74">
        <f t="shared" si="67"/>
        <v>2344</v>
      </c>
      <c r="AL74" s="2">
        <f t="shared" si="68"/>
        <v>4.1039671682626538E-2</v>
      </c>
      <c r="AM74" s="2">
        <f t="shared" si="69"/>
        <v>0.95896032831737343</v>
      </c>
      <c r="AN74" s="2">
        <f t="shared" si="70"/>
        <v>1.67507204610951E-2</v>
      </c>
      <c r="AO74" s="2">
        <f t="shared" si="71"/>
        <v>0.44902737752161381</v>
      </c>
      <c r="AP74" s="2">
        <f t="shared" si="72"/>
        <v>4.6829971181556193E-3</v>
      </c>
      <c r="AQ74" s="2">
        <f t="shared" si="73"/>
        <v>7.3306916426512964E-2</v>
      </c>
      <c r="AR74" s="2">
        <f t="shared" si="74"/>
        <v>0.16210374639769454</v>
      </c>
      <c r="AS74" s="2">
        <f t="shared" si="75"/>
        <v>1.4769452449567724E-2</v>
      </c>
      <c r="AT74" s="2">
        <f t="shared" si="76"/>
        <v>7.853025936599424E-2</v>
      </c>
      <c r="AU74" s="2">
        <f t="shared" si="77"/>
        <v>0.20082853025936601</v>
      </c>
      <c r="AV74" s="3">
        <f t="shared" ca="1" si="78"/>
        <v>273.14285714285717</v>
      </c>
      <c r="AW74" s="2">
        <f t="shared" si="79"/>
        <v>3.5434539350988434E-2</v>
      </c>
      <c r="AX74" s="2">
        <f t="shared" si="80"/>
        <v>-0.15555555555555556</v>
      </c>
      <c r="AY74" t="e">
        <f t="shared" si="81"/>
        <v>#N/A</v>
      </c>
      <c r="AZ74">
        <f t="shared" si="82"/>
        <v>10</v>
      </c>
      <c r="BA74" s="3">
        <f>IF(_xlfn.IFNA($A74,"")="","",AC74/(Configuration!$B$1/1000000))</f>
        <v>218.89033010964229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 t="str">
        <f>IF(OR(_xlfn.IFNA($A74,"")="", ROW()&lt;=3,MAX(International!$I$3:$I$2000)&lt;$AC74),"",$A74-_xlfn.XLOOKUP($AC74,International!$I$3:$I$2000,International!$A$3:$A$2000,NA(),1,1))</f>
        <v/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83"/>
        <v>25</v>
      </c>
      <c r="BS74" t="e">
        <f>IFERROR(IF(OR(ISNA($A74),$AC74&lt;100),NA(),IF(FLOOR(2^($BR74+(LOG(100)/LOG(2))),2)-100&gt; _xlfn.AGGREGATE(4,6,$BZ$3:$DF$2000)+2000,NA(),FLOOR(2^($BR74+(LOG(100)/LOG(2))),2))), NA())</f>
        <v>#N/A</v>
      </c>
      <c r="BT74" t="e">
        <f>IFERROR(IF(OR(ISNA($A74),$AC74&lt;100),NA(),IF(FLOOR((2^(($BR74+4*LOG(10)/LOG(2))/2)),2)&gt; _xlfn.AGGREGATE(4,6,$BZ$3:$DF$2000)+2000,NA(),FLOOR((2^(($BR74+4*LOG(10)/LOG(2))/2)),2))), NA())</f>
        <v>#N/A</v>
      </c>
      <c r="BU74">
        <f>IFERROR(IF(OR(ISNA($A74),$AC74&lt;100),NA(),IF(FLOOR((2^(($BR74+6*LOG(10)/LOG(2))/3)),2)&gt; _xlfn.AGGREGATE(4,6,$BZ$3:$DF$2000)+2000,NA(),FLOOR((2^(($BR74+6*LOG(10)/LOG(2))/3)),2))), NA())</f>
        <v>32252</v>
      </c>
      <c r="BV74">
        <f>IFERROR(IF(OR(ISNA($A74),$AC74&lt;100),NA(),IF(FLOOR((2^(($BR74+8*LOG(10)/LOG(2))/4)),2)&gt; _xlfn.AGGREGATE(4,6,$BZ$3:$DF$2000)+2000,NA(),FLOOR((2^(($BR74+8*LOG(10)/LOG(2))/4)),2))), NA())</f>
        <v>7610</v>
      </c>
      <c r="BW74">
        <f>IFERROR(IF(OR(ISNA($A74),$AC74&lt;100),NA(),IF(FLOOR((2^(($BR74+10*LOG(10)/LOG(2))/5)),2)&gt; _xlfn.AGGREGATE(4,6,$BZ$3:$DF$2000)+2000,NA(),FLOOR((2^(($BR74+10*LOG(10)/LOG(2))/5)),2))), NA())</f>
        <v>3200</v>
      </c>
      <c r="BX74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_xlfn.AGGREGATE(4,6,$BZ$3:$DF$2000)+2000,NA(),FLOOR((2^(($BR74+2*_xlfn.XLOOKUP(_xlfn.AGGREGATE(4,6,$BR$3:$BR2025),$BR$3:$BR$2000,$CA$3:$CA$2000,1,1)*LOG(10)/LOG(2))/_xlfn.XLOOKUP(_xlfn.AGGREGATE(4,6,$BR$3:$BR2025),$BR$3:$BR$2000,$CA$3:$CA$2000,1,1))),2))), NA())</f>
        <v>4874</v>
      </c>
      <c r="BY74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5480</v>
      </c>
      <c r="BZ74">
        <f t="shared" si="84"/>
        <v>5552</v>
      </c>
      <c r="CA74">
        <f t="shared" si="51"/>
        <v>4.3141117442372483</v>
      </c>
      <c r="CB74">
        <f>IF(OR(ISNA($A74),$AC74&lt;100),NA(),IF($BR74=0,0,FLOOR((BZ74-_xlfn.XLOOKUP(_xlfn.AGGREGATE(5,6,$BR$3:$BR2025),$BR$3:$BR$2000,BZ$3:BZ$2000,1,1))/_xlfn.XLOOKUP($BR74,$BR$3:$BR$2000,$BR$3:$BR$2000,1,1), 1)))</f>
        <v>217</v>
      </c>
      <c r="CC74">
        <f t="shared" si="85"/>
        <v>19.905905344513815</v>
      </c>
      <c r="CD74" cm="1">
        <f t="array" ref="CD74">IFERROR(IF(OR(ISNA($A74),$AC74&lt;100,INDEX(International!C$3:C$2000,_xlfn.XMATCH(100,International!C$3:C$2000,1,1)+$BR74)=""),NA(),INDEX(International!C$3:C$2000,_xlfn.XMATCH(100,International!C$3:C$2000,1,1)+$BR74)), NA())</f>
        <v>41035</v>
      </c>
      <c r="CE74">
        <f t="shared" si="52"/>
        <v>2.8799483807213209</v>
      </c>
      <c r="CF74">
        <f>IF(OR(ISNA($A74),$AC74&lt;100),NA(),IF($BR74=0,0,FLOOR((CD74-_xlfn.XLOOKUP(_xlfn.AGGREGATE(5,6,$BR$3:$BR2025),$BR$3:$BR$2000,CD$3:CD$2000,1,1))/_xlfn.XLOOKUP($BR74,$BR$3:$BR$2000,$BR$3:$BR$2000,1,1), 1)))</f>
        <v>1635</v>
      </c>
      <c r="CG74">
        <f t="shared" si="86"/>
        <v>4.9898799362650257</v>
      </c>
      <c r="CH74" cm="1">
        <f t="array" ref="CH74">IFERROR(IF(OR(ISNA($A74),$AC74&lt;100,INDEX(International!F$3:F$2000,_xlfn.XMATCH(100,International!F$3:F$2000,1,1)+$BR74)=""),NA(),INDEX(International!F$3:F$2000,_xlfn.XMATCH(100,International!F$3:F$2000,1,1)+$BR74)), NA())</f>
        <v>25233</v>
      </c>
      <c r="CI74">
        <f t="shared" si="53"/>
        <v>3.1331587724355727</v>
      </c>
      <c r="CJ74">
        <f>IF(OR(ISNA($A74),$AC74&lt;100),NA(),IF($BR74=0,0,FLOOR((CH74-_xlfn.XLOOKUP(_xlfn.AGGREGATE(5,6,$BR$3:$BR2025),$BR$3:$BR$2000,CH$3:CH$2000,1,1))/_xlfn.XLOOKUP($BR74,$BR$3:$BR$2000,$BR$3:$BR$2000,1,1), 1)))</f>
        <v>1005</v>
      </c>
      <c r="CK74">
        <f t="shared" si="87"/>
        <v>5.6176848092706297</v>
      </c>
      <c r="CL74" cm="1">
        <f t="array" ref="CL74">IFERROR(IF(OR(ISNA($A74),$AC74&lt;100,INDEX(International!I$3:I$2000,_xlfn.XMATCH(100,International!I$3:I$2000,1,1)+$BR74)=""),NA(),INDEX(International!I$3:I$2000,_xlfn.XMATCH(100,International!I$3:I$2000,1,1)+$BR74)), NA())</f>
        <v>4077</v>
      </c>
      <c r="CM74">
        <f t="shared" si="54"/>
        <v>4.6733898224637409</v>
      </c>
      <c r="CN74">
        <f>IF(OR(ISNA($A74),$AC74&lt;100),NA(),IF($BR74=0,0,FLOOR((CL74-_xlfn.XLOOKUP(_xlfn.AGGREGATE(5,6,$BR$3:$BR2025),$BR$3:$BR$2000,CL$3:CL$2000,1,1))/_xlfn.XLOOKUP($BR74,$BR$3:$BR$2000,$BR$3:$BR$2000,1,1), 1)))</f>
        <v>152</v>
      </c>
      <c r="CO74">
        <f t="shared" si="88"/>
        <v>8.479833707233027</v>
      </c>
      <c r="CP74" cm="1">
        <f t="array" ref="CP74">IFERROR(IF(OR(ISNA($A74),$AC74&lt;100,INDEX(International!L$3:L$2000,_xlfn.XMATCH(100,International!L$3:L$2000,1,1)+$BR74)=""),NA(),INDEX(International!L$3:L$2000,_xlfn.XMATCH(100,International!L$3:L$2000,1,1)+$BR74)), NA())</f>
        <v>121478</v>
      </c>
      <c r="CQ74">
        <f t="shared" si="55"/>
        <v>2.4398624303571443</v>
      </c>
      <c r="CR74">
        <f>IF(OR(ISNA($A74),$AC74&lt;100),NA(),IF($BR74=0,0,FLOOR((CP74-_xlfn.XLOOKUP(_xlfn.AGGREGATE(5,6,$BR$3:$BR2025),$BR$3:$BR$2000,CP$3:CP$2000,1,1))/_xlfn.XLOOKUP($BR74,$BR$3:$BR$2000,$BR$3:$BR$2000,1,1), 1)))</f>
        <v>4854</v>
      </c>
      <c r="CS74">
        <f t="shared" si="89"/>
        <v>3.8912701255417086</v>
      </c>
      <c r="CT74" cm="1">
        <f t="array" ref="CT74">IFERROR(IF(OR(ISNA($A74),$AC74&lt;100,INDEX(International!O$3:O$2000,_xlfn.XMATCH(100,International!O$3:O$2000,1,1)+$BR74)=""),NA(),INDEX(International!O$3:O$2000,_xlfn.XMATCH(100,International!O$3:O$2000,1,1)+$BR74)), NA())</f>
        <v>12775</v>
      </c>
      <c r="CU74">
        <f>IF(OR(ISNA($A74),$AC74&lt;100),NA(),IF(CT74=100,0,($BR74*LOG(2)/LOG(CT74/100))))</f>
        <v>3.5728681918346337</v>
      </c>
      <c r="CV74">
        <f>IF(OR(ISNA($A74),$AC74&lt;100),NA(),IF($BR74=0,0,FLOOR((CT74-_xlfn.XLOOKUP(_xlfn.AGGREGATE(5,6,$BR$3:$BR2025),$BR$3:$BR$2000,CT$3:CT$2000,1,1))/_xlfn.XLOOKUP($BR74,$BR$3:$BR$2000,$BR$3:$BR$2000,1,1), 1)))</f>
        <v>506</v>
      </c>
      <c r="CW74">
        <f t="shared" si="90"/>
        <v>9.757719950773458</v>
      </c>
      <c r="CX74" cm="1">
        <f t="array" ref="CX74">IFERROR(IF(OR(ISNA($A74),$AC74&lt;100,INDEX(International!R$3:R$2000,_xlfn.XMATCH(100,International!R$3:R$2000,1,1)+$BR74)=""),NA(),INDEX(International!R$3:R$2000,_xlfn.XMATCH(100,International!R$3:R$2000,1,1)+$BR74)), NA())</f>
        <v>631</v>
      </c>
      <c r="CY74">
        <f t="shared" si="56"/>
        <v>9.4068421422806772</v>
      </c>
      <c r="CZ74">
        <f>IF(OR(ISNA($A74),$AC74&lt;100),NA(),IF($BR74=0,0,FLOOR((CX74-_xlfn.XLOOKUP(_xlfn.AGGREGATE(5,6,$BR$3:$BR2025),$BR$3:$BR$2000,CX$3:CX$2000,1,1))/_xlfn.XLOOKUP($BR74,$BR$3:$BR$2000,$BR$3:$BR$2000,1,1), 1)))</f>
        <v>21</v>
      </c>
      <c r="DA74">
        <f t="shared" si="91"/>
        <v>5.6377767935462586</v>
      </c>
      <c r="DB74" cm="1">
        <f t="array" ref="DB74">IFERROR(IF(OR(ISNA($A74),$AC74&lt;100,INDEX(International!U$3:U$2000,_xlfn.XMATCH(100,International!U$3:U$2000,1,1)+$BR74)=""),NA(),INDEX(International!U$3:U$2000,_xlfn.XMATCH(100,International!U$3:U$2000,1,1)+$BR74)), NA())</f>
        <v>8236</v>
      </c>
      <c r="DC74">
        <f t="shared" si="57"/>
        <v>3.9284260109555369</v>
      </c>
      <c r="DD74">
        <f>IF(OR(ISNA($A74),$AC74&lt;100),NA(),IF($BR74=0,0,FLOOR((DB74-_xlfn.XLOOKUP(_xlfn.AGGREGATE(5,6,$BR$3:$BR2025),$BR$3:$BR$2000,DB$3:DB$2000,1,1))/_xlfn.XLOOKUP($BR74,$BR$3:$BR$2000,$BR$3:$BR$2000,1,1), 1)))</f>
        <v>325</v>
      </c>
      <c r="DE74">
        <f t="shared" si="92"/>
        <v>76.798312899653766</v>
      </c>
      <c r="DF74" cm="1">
        <f t="array" ref="DF74">IFERROR(IF(OR(ISNA($A74),$AC74&lt;100,INDEX(International!X$3:X$2000,_xlfn.XMATCH(100,International!X$3:X$2000,1,1)+$BR74)=""),NA(),INDEX(International!X$3:X$2000,_xlfn.XMATCH(100,International!X$3:X$2000,1,1)+$BR74)), NA())</f>
        <v>22141</v>
      </c>
      <c r="DG74">
        <f t="shared" si="58"/>
        <v>3.2090051058973041</v>
      </c>
      <c r="DH74">
        <f>IF(OR(ISNA($A74),$AC74&lt;100),NA(),IF($BR74=0,0,FLOOR((DF74-_xlfn.XLOOKUP(_xlfn.AGGREGATE(5,6,$BR$3:$BR2025),$BR$3:$BR$2000,DF$3:DF$2000,1,1))/_xlfn.XLOOKUP($BR74,$BR$3:$BR$2000,$BR$3:$BR$2000,1,1), 1)))</f>
        <v>881</v>
      </c>
      <c r="DI74">
        <f t="shared" si="93"/>
        <v>5.506016075780745</v>
      </c>
      <c r="DJ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73+1,DJ73+1,NA())))</f>
        <v>#N/A</v>
      </c>
      <c r="DK74" t="e" cm="1">
        <f t="array" ref="DK74">IFERROR(IF(ISNA($A74),NA(),INDEX(B$3:B$2000,_xlfn.XMATCH(Configuration!$B$12,B$3:B$2000,1,1)+$DJ74)-0), NA())</f>
        <v>#N/A</v>
      </c>
      <c r="DL74" t="e" cm="1">
        <f t="array" ref="DL74">IFERROR(IF(ISNA($A74),NA(),INDEX(E$3:E$2000,_xlfn.XMATCH(Configuration!$B$12,E$3:E$2000,1,1)+$DJ74)-0), NA())</f>
        <v>#N/A</v>
      </c>
      <c r="DM74" t="e" cm="1">
        <f t="array" ref="DM74">IFERROR(IF(ISNA($A74),NA(),INDEX(H$3:H$2000,_xlfn.XMATCH(Configuration!$B$12,H$3:H$2000,1,1)+$DJ74)-0), NA())</f>
        <v>#N/A</v>
      </c>
      <c r="DN74" t="e" cm="1">
        <f t="array" ref="DN74">IFERROR(IF(ISNA($A74),NA(),INDEX(K$3:K$2000,_xlfn.XMATCH(Configuration!$B$12,K$3:K$2000,1,1)+$DJ74)-0), NA())</f>
        <v>#N/A</v>
      </c>
      <c r="DO74" t="e" cm="1">
        <f t="array" ref="DO74">IFERROR(IF(ISNA($A74),NA(),INDEX(N$3:N$2000,_xlfn.XMATCH(Configuration!$B$12,N$3:N$2000,1,1)+$DJ74)-0), NA())</f>
        <v>#N/A</v>
      </c>
      <c r="DP74" t="e" cm="1">
        <f t="array" ref="DP74">IFERROR(IF(ISNA($A74),NA(),INDEX(Q$3:Q$2000,_xlfn.XMATCH(Configuration!$B$12,Q$3:Q$2000,1,1)+$DJ74)-0), NA())</f>
        <v>#N/A</v>
      </c>
      <c r="DQ74" t="e" cm="1">
        <f t="array" ref="DQ74">IFERROR(IF(ISNA($A74),NA(),INDEX(T$3:T$2000,_xlfn.XMATCH(Configuration!$B$12,T$3:T$2000,1,1)+$DJ74)-0), NA())</f>
        <v>#N/A</v>
      </c>
      <c r="DR74" t="e" cm="1">
        <f t="array" ref="DR74">IFERROR(IF(ISNA($A74),NA(),INDEX(W$3:W$2000,_xlfn.XMATCH(Configuration!$B$12,W$3:W$2000,1,1)+$DJ74)-0), NA())</f>
        <v>#N/A</v>
      </c>
    </row>
    <row r="75" spans="1:122" x14ac:dyDescent="0.2">
      <c r="A75" s="1">
        <f>IF(OR(Daily!$A75="",Daily!$B75="*"),NA(),Daily!A75)</f>
        <v>43926</v>
      </c>
      <c r="B75">
        <f>IF(_xlfn.IFNA($A75,"")="","",Daily!C75+IF(ROW(A75)&gt;4,B74,0))</f>
        <v>96</v>
      </c>
      <c r="C75">
        <f>IF(_xlfn.IFNA($A75,"")="","",Daily!D75+IF(ROW(B75)&gt;4,C74,0))</f>
        <v>28</v>
      </c>
      <c r="D75">
        <f>IF(_xlfn.IFNA($A75,"")="","",Daily!E75+IF(ROW(C75)&gt;4,D74,0))</f>
        <v>2</v>
      </c>
      <c r="E75">
        <f>IF(_xlfn.IFNA($A75,"")="","",Daily!F75+IF(ROW(D75)&gt;4,E74,0))</f>
        <v>2580</v>
      </c>
      <c r="F75">
        <f>IF(_xlfn.IFNA($A75,"")="","",Daily!G75+IF(ROW(E75)&gt;4,F74,0))</f>
        <v>4</v>
      </c>
      <c r="G75">
        <f>IF(_xlfn.IFNA($A75,"")="","",Daily!H75+IF(ROW(F75)&gt;4,G74,0))</f>
        <v>16</v>
      </c>
      <c r="H75">
        <f>IF(_xlfn.IFNA($A75,"")="","",Daily!I75+IF(ROW(G75)&gt;4,H74,0))</f>
        <v>27</v>
      </c>
      <c r="I75">
        <f>IF(_xlfn.IFNA($A75,"")="","",Daily!J75+IF(ROW(H75)&gt;4,I74,0))</f>
        <v>1</v>
      </c>
      <c r="J75">
        <f>IF(_xlfn.IFNA($A75,"")="","",Daily!K75+IF(ROW(I75)&gt;4,J74,0))</f>
        <v>0</v>
      </c>
      <c r="K75">
        <f>IF(_xlfn.IFNA($A75,"")="","",Daily!L75+IF(ROW(J75)&gt;4,K74,0))</f>
        <v>409</v>
      </c>
      <c r="L75">
        <f>IF(_xlfn.IFNA($A75,"")="","",Daily!M75+IF(ROW(K75)&gt;4,L74,0))</f>
        <v>51</v>
      </c>
      <c r="M75">
        <f>IF(_xlfn.IFNA($A75,"")="","",Daily!N75+IF(ROW(L75)&gt;4,M74,0))</f>
        <v>0</v>
      </c>
      <c r="N75">
        <f>IF(_xlfn.IFNA($A75,"")="","",Daily!O75+IF(ROW(M75)&gt;4,N74,0))</f>
        <v>909</v>
      </c>
      <c r="O75">
        <f>IF(_xlfn.IFNA($A75,"")="","",Daily!P75+IF(ROW(N75)&gt;4,O74,0))</f>
        <v>8</v>
      </c>
      <c r="P75">
        <f>IF(_xlfn.IFNA($A75,"")="","",Daily!Q75+IF(ROW(O75)&gt;4,P74,0))</f>
        <v>5</v>
      </c>
      <c r="Q75">
        <f>IF(_xlfn.IFNA($A75,"")="","",Daily!R75+IF(ROW(P75)&gt;4,Q74,0))</f>
        <v>86</v>
      </c>
      <c r="R75">
        <f>IF(_xlfn.IFNA($A75,"")="","",Daily!S75+IF(ROW(Q75)&gt;4,R74,0))</f>
        <v>5</v>
      </c>
      <c r="S75">
        <f>IF(_xlfn.IFNA($A75,"")="","",Daily!T75+IF(ROW(R75)&gt;4,S74,0))</f>
        <v>2</v>
      </c>
      <c r="T75">
        <f>IF(_xlfn.IFNA($A75,"")="","",Daily!U75+IF(ROW(S75)&gt;4,T74,0))</f>
        <v>453</v>
      </c>
      <c r="U75">
        <f>IF(_xlfn.IFNA($A75,"")="","",Daily!V75+IF(ROW(T75)&gt;4,U74,0))</f>
        <v>148</v>
      </c>
      <c r="V75">
        <f>IF(_xlfn.IFNA($A75,"")="","",Daily!W75+IF(ROW(U75)&gt;4,V74,0))</f>
        <v>2</v>
      </c>
      <c r="W75">
        <f>IF(_xlfn.IFNA($A75,"")="","",Daily!X75+IF(ROW(V75)&gt;4,W74,0))</f>
        <v>1135</v>
      </c>
      <c r="X75">
        <f>IF(_xlfn.IFNA($A75,"")="","",Daily!Y75+IF(ROW(W75)&gt;4,X74,0))</f>
        <v>583</v>
      </c>
      <c r="Y75">
        <f>IF(_xlfn.IFNA($A75,"")="","",Daily!Z75+IF(ROW(X75)&gt;4,Y74,0))</f>
        <v>8</v>
      </c>
      <c r="Z75">
        <f>IF(_xlfn.IFNA($A75,"")="","",Daily!C75+Daily!F75+Daily!I75+Daily!L75+Daily!O75+Daily!R75+Daily!U75+Daily!X75)</f>
        <v>143</v>
      </c>
      <c r="AA75">
        <f>IF(_xlfn.IFNA($A75,"")="","",Daily!D75+Daily!G75+Daily!J75+Daily!M75+Daily!P75+Daily!S75+Daily!V75+Daily!Y75+Daily!AA75)</f>
        <v>127</v>
      </c>
      <c r="AB75">
        <f>IF(_xlfn.IFNA($A75,"")="","",Daily!E75+Daily!H75+Daily!K75+Daily!N75+Daily!Q75+Daily!T75+Daily!W75+Daily!Z75)</f>
        <v>5</v>
      </c>
      <c r="AC75">
        <f t="shared" si="59"/>
        <v>5695</v>
      </c>
      <c r="AD75">
        <f t="shared" si="60"/>
        <v>828</v>
      </c>
      <c r="AE75">
        <f t="shared" si="61"/>
        <v>35</v>
      </c>
      <c r="AF75" s="5">
        <f t="shared" si="62"/>
        <v>0.75263157894736843</v>
      </c>
      <c r="AG75">
        <f t="shared" si="63"/>
        <v>4832</v>
      </c>
      <c r="AH75">
        <f t="shared" si="64"/>
        <v>3115</v>
      </c>
      <c r="AI75">
        <f t="shared" si="65"/>
        <v>824</v>
      </c>
      <c r="AJ75">
        <f t="shared" si="66"/>
        <v>19</v>
      </c>
      <c r="AK75">
        <f t="shared" si="67"/>
        <v>2272</v>
      </c>
      <c r="AL75" s="2">
        <f t="shared" si="68"/>
        <v>4.0556199304750871E-2</v>
      </c>
      <c r="AM75" s="2">
        <f t="shared" si="69"/>
        <v>0.95944380069524915</v>
      </c>
      <c r="AN75" s="2">
        <f t="shared" si="70"/>
        <v>1.6856892010535557E-2</v>
      </c>
      <c r="AO75" s="2">
        <f t="shared" si="71"/>
        <v>0.45302897278314314</v>
      </c>
      <c r="AP75" s="2">
        <f t="shared" si="72"/>
        <v>4.7410008779631254E-3</v>
      </c>
      <c r="AQ75" s="2">
        <f t="shared" si="73"/>
        <v>7.1817383669885868E-2</v>
      </c>
      <c r="AR75" s="2">
        <f t="shared" si="74"/>
        <v>0.15961369622475857</v>
      </c>
      <c r="AS75" s="2">
        <f t="shared" si="75"/>
        <v>1.5100965759438104E-2</v>
      </c>
      <c r="AT75" s="2">
        <f t="shared" si="76"/>
        <v>7.9543459174714656E-2</v>
      </c>
      <c r="AU75" s="2">
        <f t="shared" si="77"/>
        <v>0.19929762949956101</v>
      </c>
      <c r="AV75" s="3">
        <f t="shared" ca="1" si="78"/>
        <v>244.42857142857142</v>
      </c>
      <c r="AW75" s="2">
        <f t="shared" si="79"/>
        <v>2.5756484149855909E-2</v>
      </c>
      <c r="AX75" s="2">
        <f t="shared" si="80"/>
        <v>-0.24736842105263157</v>
      </c>
      <c r="AY75" t="e">
        <f t="shared" si="81"/>
        <v>#N/A</v>
      </c>
      <c r="AZ75">
        <f t="shared" si="82"/>
        <v>10</v>
      </c>
      <c r="BA75" s="3">
        <f>IF(_xlfn.IFNA($A75,"")="","",AC75/(Configuration!$B$1/1000000))</f>
        <v>224.52817542766803</v>
      </c>
      <c r="BB75">
        <f>IF(OR(_xlfn.IFNA($A75,"")="", ROW()&lt;=3,MAX(International!$C$3:$C$2000)&lt;$AC75),"",$A75-_xlfn.XLOOKUP($AC75,International!$C$3:$C$2000,International!$A$3:$A$2000,NA(),1,1))</f>
        <v>29</v>
      </c>
      <c r="BC75">
        <f>IF(OR(_xlfn.IFNA($A75,"")="", ROW()&lt;=3,MAX(International!$D$3:$D$2000)&lt;$BA75),"",$A75-_xlfn.XLOOKUP($BA75,International!$D$3:$D$2000,International!$A$3:$A$2000,NA(),1,1))</f>
        <v>24</v>
      </c>
      <c r="BD75">
        <f>IF(OR(_xlfn.IFNA($A75,"")="", ROW()&lt;=3,MAX(International!$F$3:$F$2000)&lt;$AC75),"",$A75-_xlfn.XLOOKUP($AC75,International!$F$3:$F$2000,International!$A$3:$A$2000,NA(),1,1))</f>
        <v>20</v>
      </c>
      <c r="BE75">
        <f>IF(OR(_xlfn.IFNA($A75,"")="", ROW()&lt;=3,MAX(International!$G$3:$G$2000)&lt;$BA75),"",$A75-_xlfn.XLOOKUP($BA75,International!$G$3:$G$2000,International!$A$3:$A$2000,NA(),1,1))</f>
        <v>14</v>
      </c>
      <c r="BF75" t="str">
        <f>IF(OR(_xlfn.IFNA($A75,"")="", ROW()&lt;=3,MAX(International!$I$3:$I$2000)&lt;$AC75),"",$A75-_xlfn.XLOOKUP($AC75,International!$I$3:$I$2000,International!$A$3:$A$2000,NA(),1,1))</f>
        <v/>
      </c>
      <c r="BG75">
        <f>IF(OR(_xlfn.IFNA($A75,"")="", ROW()&lt;=3,MAX(International!$J$3:$J$2000)&lt;$BA75),"",$A75-_xlfn.XLOOKUP($BA75,International!$J$3:$J$2000,International!$A$3:$A$2000,NA(),1,1))</f>
        <v>15</v>
      </c>
      <c r="BH75">
        <f>IF(OR(_xlfn.IFNA($A75,"")="", ROW()&lt;=3,MAX(International!$L$3:$L$2000)&lt;$AC75),"",$A75-_xlfn.XLOOKUP($AC75,International!$L$3:$L$2000,International!$A$3:$A$2000,NA(),1,1))</f>
        <v>19</v>
      </c>
      <c r="BI75">
        <f>IF(OR(_xlfn.IFNA($A75,"")="", ROW()&lt;=3,MAX(International!$M$3:$M$2000)&lt;$BA75),"",$A75-_xlfn.XLOOKUP($BA75,International!$M$3:$M$2000,International!$A$3:$A$2000,NA(),1,1))</f>
        <v>10</v>
      </c>
      <c r="BJ75">
        <f>IF(OR(_xlfn.IFNA($A75,"")="", ROW()&lt;=3,MAX(International!$O$3:$O$2000)&lt;$AC75),"",$A75-_xlfn.XLOOKUP($AC75,International!$O$3:$O$2000,International!$A$3:$A$2000,NA(),1,1))</f>
        <v>10</v>
      </c>
      <c r="BK75">
        <f>IF(OR(_xlfn.IFNA($A75,"")="", ROW()&lt;=3,MAX(International!$P$3:$P$2000)&lt;$BA75),"",$A75-_xlfn.XLOOKUP($BA75,International!$P$3:$P$2000,International!$A$3:$A$2000,NA(),1,1))</f>
        <v>15</v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>
        <f>IF(OR(_xlfn.IFNA($A75,"")="", ROW()&lt;=3,MAX(International!$U$3:$U$2000)&lt;$AC75),"",$A75-_xlfn.XLOOKUP($AC75,International!$U$3:$U$2000,International!$A$3:$A$2000,NA(),1,1))</f>
        <v>31</v>
      </c>
      <c r="BO75" t="str">
        <f>IF(OR(_xlfn.IFNA($A75,"")="", ROW()&lt;=3,MAX(International!$V$3:$V$2000)&lt;$BA75),"",$A75-_xlfn.XLOOKUP($BA75,International!$V$3:$V$2000,International!$A$3:$A$2000,NA(),1,1))</f>
        <v/>
      </c>
      <c r="BP75">
        <f>IF(OR(_xlfn.IFNA($A75,"")="", ROW()&lt;=3,MAX(International!$X$3:$X$2000)&lt;$AC75),"",$A75-_xlfn.XLOOKUP($AC75,International!$X$3:$X$2000,International!$A$3:$A$2000,NA(),1,1))</f>
        <v>13</v>
      </c>
      <c r="BQ75">
        <f>IF(OR(_xlfn.IFNA($A75,"")="", ROW()&lt;=3,MAX(International!$Y$3:$Y$2000)&lt;$BA75),"",$A75-_xlfn.XLOOKUP($BA75,International!$Y$3:$Y$2000,International!$A$3:$A$2000,NA(),1,1))</f>
        <v>9</v>
      </c>
      <c r="BR75">
        <f t="shared" si="83"/>
        <v>26</v>
      </c>
      <c r="BS75" t="e">
        <f>IFERROR(IF(OR(ISNA($A75),$AC75&lt;100),NA(),IF(FLOOR(2^($BR75+(LOG(100)/LOG(2))),2)-100&gt; _xlfn.AGGREGATE(4,6,$BZ$3:$DF$2000)+2000,NA(),FLOOR(2^($BR75+(LOG(100)/LOG(2))),2))), NA())</f>
        <v>#N/A</v>
      </c>
      <c r="BT75" t="e">
        <f>IFERROR(IF(OR(ISNA($A75),$AC75&lt;100),NA(),IF(FLOOR((2^(($BR75+4*LOG(10)/LOG(2))/2)),2)&gt; _xlfn.AGGREGATE(4,6,$BZ$3:$DF$2000)+2000,NA(),FLOOR((2^(($BR75+4*LOG(10)/LOG(2))/2)),2))), NA())</f>
        <v>#N/A</v>
      </c>
      <c r="BU75">
        <f>IFERROR(IF(OR(ISNA($A75),$AC75&lt;100),NA(),IF(FLOOR((2^(($BR75+6*LOG(10)/LOG(2))/3)),2)&gt; _xlfn.AGGREGATE(4,6,$BZ$3:$DF$2000)+2000,NA(),FLOOR((2^(($BR75+6*LOG(10)/LOG(2))/3)),2))), NA())</f>
        <v>40636</v>
      </c>
      <c r="BV75">
        <f>IFERROR(IF(OR(ISNA($A75),$AC75&lt;100),NA(),IF(FLOOR((2^(($BR75+8*LOG(10)/LOG(2))/4)),2)&gt; _xlfn.AGGREGATE(4,6,$BZ$3:$DF$2000)+2000,NA(),FLOOR((2^(($BR75+8*LOG(10)/LOG(2))/4)),2))), NA())</f>
        <v>9050</v>
      </c>
      <c r="BW75">
        <f>IFERROR(IF(OR(ISNA($A75),$AC75&lt;100),NA(),IF(FLOOR((2^(($BR75+10*LOG(10)/LOG(2))/5)),2)&gt; _xlfn.AGGREGATE(4,6,$BZ$3:$DF$2000)+2000,NA(),FLOOR((2^(($BR75+10*LOG(10)/LOG(2))/5)),2))), NA())</f>
        <v>3674</v>
      </c>
      <c r="BX75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_xlfn.AGGREGATE(4,6,$BZ$3:$DF$2000)+2000,NA(),FLOOR((2^(($BR75+2*_xlfn.XLOOKUP(_xlfn.AGGREGATE(4,6,$BR$3:$BR2026),$BR$3:$BR$2000,$CA$3:$CA$2000,1,1)*LOG(10)/LOG(2))/_xlfn.XLOOKUP(_xlfn.AGGREGATE(4,6,$BR$3:$BR2026),$BR$3:$BR$2000,$CA$3:$CA$2000,1,1))),2))), NA())</f>
        <v>5694</v>
      </c>
      <c r="BY75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5695</v>
      </c>
      <c r="BZ75">
        <f t="shared" si="84"/>
        <v>5695</v>
      </c>
      <c r="CA75">
        <f t="shared" si="51"/>
        <v>4.4584493584774139</v>
      </c>
      <c r="CB75">
        <f>IF(OR(ISNA($A75),$AC75&lt;100),NA(),IF($BR75=0,0,FLOOR((BZ75-_xlfn.XLOOKUP(_xlfn.AGGREGATE(5,6,$BR$3:$BR2026),$BR$3:$BR$2000,BZ$3:BZ$2000,1,1))/_xlfn.XLOOKUP($BR75,$BR$3:$BR$2000,$BR$3:$BR$2000,1,1), 1)))</f>
        <v>214</v>
      </c>
      <c r="CC75">
        <f t="shared" si="85"/>
        <v>27.25666515494364</v>
      </c>
      <c r="CD75" cm="1">
        <f t="array" ref="CD75">IFERROR(IF(OR(ISNA($A75),$AC75&lt;100,INDEX(International!C$3:C$2000,_xlfn.XMATCH(100,International!C$3:C$2000,1,1)+$BR75)=""),NA(),INDEX(International!C$3:C$2000,_xlfn.XMATCH(100,International!C$3:C$2000,1,1)+$BR75)), NA())</f>
        <v>47021</v>
      </c>
      <c r="CE75">
        <f t="shared" si="52"/>
        <v>2.9288641713462193</v>
      </c>
      <c r="CF75">
        <f>IF(OR(ISNA($A75),$AC75&lt;100),NA(),IF($BR75=0,0,FLOOR((CD75-_xlfn.XLOOKUP(_xlfn.AGGREGATE(5,6,$BR$3:$BR2026),$BR$3:$BR$2000,CD$3:CD$2000,1,1))/_xlfn.XLOOKUP($BR75,$BR$3:$BR$2000,$BR$3:$BR$2000,1,1), 1)))</f>
        <v>1802</v>
      </c>
      <c r="CG75">
        <f t="shared" si="86"/>
        <v>5.090346836555419</v>
      </c>
      <c r="CH75" cm="1">
        <f t="array" ref="CH75">IFERROR(IF(OR(ISNA($A75),$AC75&lt;100,INDEX(International!F$3:F$2000,_xlfn.XMATCH(100,International!F$3:F$2000,1,1)+$BR75)=""),NA(),INDEX(International!F$3:F$2000,_xlfn.XMATCH(100,International!F$3:F$2000,1,1)+$BR75)), NA())</f>
        <v>29155</v>
      </c>
      <c r="CI75">
        <f t="shared" si="53"/>
        <v>3.1755339230005295</v>
      </c>
      <c r="CJ75">
        <f>IF(OR(ISNA($A75),$AC75&lt;100),NA(),IF($BR75=0,0,FLOOR((CH75-_xlfn.XLOOKUP(_xlfn.AGGREGATE(5,6,$BR$3:$BR2026),$BR$3:$BR$2000,CH$3:CH$2000,1,1))/_xlfn.XLOOKUP($BR75,$BR$3:$BR$2000,$BR$3:$BR$2000,1,1), 1)))</f>
        <v>1117</v>
      </c>
      <c r="CK75">
        <f t="shared" si="87"/>
        <v>4.7977374302668299</v>
      </c>
      <c r="CL75" t="e" cm="1">
        <f t="array" ref="CL75">IFERROR(IF(OR(ISNA($A75),$AC75&lt;100,INDEX(International!I$3:I$2000,_xlfn.XMATCH(100,International!I$3:I$2000,1,1)+$BR75)=""),NA(),INDEX(International!I$3:I$2000,_xlfn.XMATCH(100,International!I$3:I$2000,1,1)+$BR75)), NA())</f>
        <v>#N/A</v>
      </c>
      <c r="CM75" t="e">
        <f t="shared" si="54"/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>
        <f t="shared" si="88"/>
        <v>#N/A</v>
      </c>
      <c r="CP75" cm="1">
        <f t="array" ref="CP75">IFERROR(IF(OR(ISNA($A75),$AC75&lt;100,INDEX(International!L$3:L$2000,_xlfn.XMATCH(100,International!L$3:L$2000,1,1)+$BR75)=""),NA(),INDEX(International!L$3:L$2000,_xlfn.XMATCH(100,International!L$3:L$2000,1,1)+$BR75)), NA())</f>
        <v>140886</v>
      </c>
      <c r="CQ75">
        <f t="shared" si="55"/>
        <v>2.4855853873943516</v>
      </c>
      <c r="CR75">
        <f>IF(OR(ISNA($A75),$AC75&lt;100),NA(),IF($BR75=0,0,FLOOR((CP75-_xlfn.XLOOKUP(_xlfn.AGGREGATE(5,6,$BR$3:$BR2026),$BR$3:$BR$2000,CP$3:CP$2000,1,1))/_xlfn.XLOOKUP($BR75,$BR$3:$BR$2000,$BR$3:$BR$2000,1,1), 1)))</f>
        <v>5414</v>
      </c>
      <c r="CS75">
        <f t="shared" si="89"/>
        <v>4.6765423840860132</v>
      </c>
      <c r="CT75" cm="1">
        <f t="array" ref="CT75">IFERROR(IF(OR(ISNA($A75),$AC75&lt;100,INDEX(International!O$3:O$2000,_xlfn.XMATCH(100,International!O$3:O$2000,1,1)+$BR75)=""),NA(),INDEX(International!O$3:O$2000,_xlfn.XMATCH(100,International!O$3:O$2000,1,1)+$BR75)), NA())</f>
        <v>13964</v>
      </c>
      <c r="CU75">
        <f>IF(OR(ISNA($A75),$AC75&lt;100),NA(),IF(CT75=100,0,($BR75*LOG(2)/LOG(CT75/100))))</f>
        <v>3.6488316933524469</v>
      </c>
      <c r="CV75">
        <f>IF(OR(ISNA($A75),$AC75&lt;100),NA(),IF($BR75=0,0,FLOOR((CT75-_xlfn.XLOOKUP(_xlfn.AGGREGATE(5,6,$BR$3:$BR2026),$BR$3:$BR$2000,CT$3:CT$2000,1,1))/_xlfn.XLOOKUP($BR75,$BR$3:$BR$2000,$BR$3:$BR$2000,1,1), 1)))</f>
        <v>532</v>
      </c>
      <c r="CW75">
        <f t="shared" si="90"/>
        <v>7.7888310300659684</v>
      </c>
      <c r="CX75" cm="1">
        <f t="array" ref="CX75">IFERROR(IF(OR(ISNA($A75),$AC75&lt;100,INDEX(International!R$3:R$2000,_xlfn.XMATCH(100,International!R$3:R$2000,1,1)+$BR75)=""),NA(),INDEX(International!R$3:R$2000,_xlfn.XMATCH(100,International!R$3:R$2000,1,1)+$BR75)), NA())</f>
        <v>683</v>
      </c>
      <c r="CY75">
        <f t="shared" si="56"/>
        <v>9.3798965590512271</v>
      </c>
      <c r="CZ75">
        <f>IF(OR(ISNA($A75),$AC75&lt;100),NA(),IF($BR75=0,0,FLOOR((CX75-_xlfn.XLOOKUP(_xlfn.AGGREGATE(5,6,$BR$3:$BR2026),$BR$3:$BR$2000,CX$3:CX$2000,1,1))/_xlfn.XLOOKUP($BR75,$BR$3:$BR$2000,$BR$3:$BR$2000,1,1), 1)))</f>
        <v>22</v>
      </c>
      <c r="DA75">
        <f t="shared" si="91"/>
        <v>8.7530743734644805</v>
      </c>
      <c r="DB75" cm="1">
        <f t="array" ref="DB75">IFERROR(IF(OR(ISNA($A75),$AC75&lt;100,INDEX(International!U$3:U$2000,_xlfn.XMATCH(100,International!U$3:U$2000,1,1)+$BR75)=""),NA(),INDEX(International!U$3:U$2000,_xlfn.XMATCH(100,International!U$3:U$2000,1,1)+$BR75)), NA())</f>
        <v>8320</v>
      </c>
      <c r="DC75">
        <f t="shared" si="57"/>
        <v>4.0761860345622747</v>
      </c>
      <c r="DD75">
        <f>IF(OR(ISNA($A75),$AC75&lt;100),NA(),IF($BR75=0,0,FLOOR((DB75-_xlfn.XLOOKUP(_xlfn.AGGREGATE(5,6,$BR$3:$BR2026),$BR$3:$BR$2000,DB$3:DB$2000,1,1))/_xlfn.XLOOKUP($BR75,$BR$3:$BR$2000,$BR$3:$BR$2000,1,1), 1)))</f>
        <v>316</v>
      </c>
      <c r="DE75">
        <f t="shared" si="92"/>
        <v>68.307418154157631</v>
      </c>
      <c r="DF75" cm="1">
        <f t="array" ref="DF75">IFERROR(IF(OR(ISNA($A75),$AC75&lt;100,INDEX(International!X$3:X$2000,_xlfn.XMATCH(100,International!X$3:X$2000,1,1)+$BR75)=""),NA(),INDEX(International!X$3:X$2000,_xlfn.XMATCH(100,International!X$3:X$2000,1,1)+$BR75)), NA())</f>
        <v>25150</v>
      </c>
      <c r="DG75">
        <f t="shared" si="58"/>
        <v>3.2604274216239446</v>
      </c>
      <c r="DH75">
        <f>IF(OR(ISNA($A75),$AC75&lt;100),NA(),IF($BR75=0,0,FLOOR((DF75-_xlfn.XLOOKUP(_xlfn.AGGREGATE(5,6,$BR$3:$BR2026),$BR$3:$BR$2000,DF$3:DF$2000,1,1))/_xlfn.XLOOKUP($BR75,$BR$3:$BR$2000,$BR$3:$BR$2000,1,1), 1)))</f>
        <v>962</v>
      </c>
      <c r="DI75">
        <f t="shared" si="93"/>
        <v>5.439571293740733</v>
      </c>
      <c r="DJ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74+1,DJ74+1,NA())))</f>
        <v>#N/A</v>
      </c>
      <c r="DK75" t="e" cm="1">
        <f t="array" ref="DK75">IFERROR(IF(ISNA($A75),NA(),INDEX(B$3:B$2000,_xlfn.XMATCH(Configuration!$B$12,B$3:B$2000,1,1)+$DJ75)-0), NA())</f>
        <v>#N/A</v>
      </c>
      <c r="DL75" t="e" cm="1">
        <f t="array" ref="DL75">IFERROR(IF(ISNA($A75),NA(),INDEX(E$3:E$2000,_xlfn.XMATCH(Configuration!$B$12,E$3:E$2000,1,1)+$DJ75)-0), NA())</f>
        <v>#N/A</v>
      </c>
      <c r="DM75" t="e" cm="1">
        <f t="array" ref="DM75">IFERROR(IF(ISNA($A75),NA(),INDEX(H$3:H$2000,_xlfn.XMATCH(Configuration!$B$12,H$3:H$2000,1,1)+$DJ75)-0), NA())</f>
        <v>#N/A</v>
      </c>
      <c r="DN75" t="e" cm="1">
        <f t="array" ref="DN75">IFERROR(IF(ISNA($A75),NA(),INDEX(K$3:K$2000,_xlfn.XMATCH(Configuration!$B$12,K$3:K$2000,1,1)+$DJ75)-0), NA())</f>
        <v>#N/A</v>
      </c>
      <c r="DO75" t="e" cm="1">
        <f t="array" ref="DO75">IFERROR(IF(ISNA($A75),NA(),INDEX(N$3:N$2000,_xlfn.XMATCH(Configuration!$B$12,N$3:N$2000,1,1)+$DJ75)-0), NA())</f>
        <v>#N/A</v>
      </c>
      <c r="DP75" t="e" cm="1">
        <f t="array" ref="DP75">IFERROR(IF(ISNA($A75),NA(),INDEX(Q$3:Q$2000,_xlfn.XMATCH(Configuration!$B$12,Q$3:Q$2000,1,1)+$DJ75)-0), NA())</f>
        <v>#N/A</v>
      </c>
      <c r="DQ75" t="e" cm="1">
        <f t="array" ref="DQ75">IFERROR(IF(ISNA($A75),NA(),INDEX(T$3:T$2000,_xlfn.XMATCH(Configuration!$B$12,T$3:T$2000,1,1)+$DJ75)-0), NA())</f>
        <v>#N/A</v>
      </c>
      <c r="DR75" t="e" cm="1">
        <f t="array" ref="DR75">IFERROR(IF(ISNA($A75),NA(),INDEX(W$3:W$2000,_xlfn.XMATCH(Configuration!$B$12,W$3:W$2000,1,1)+$DJ75)-0), NA())</f>
        <v>#N/A</v>
      </c>
    </row>
    <row r="76" spans="1:122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59"/>
        <v/>
      </c>
      <c r="AD76" t="str">
        <f t="shared" si="60"/>
        <v/>
      </c>
      <c r="AE76" t="str">
        <f t="shared" si="61"/>
        <v/>
      </c>
      <c r="AF76" s="5" t="str">
        <f t="shared" si="62"/>
        <v/>
      </c>
      <c r="AG76" t="str">
        <f t="shared" si="63"/>
        <v/>
      </c>
      <c r="AH76" t="str">
        <f t="shared" si="64"/>
        <v/>
      </c>
      <c r="AI76" t="str">
        <f t="shared" si="65"/>
        <v/>
      </c>
      <c r="AJ76" t="str">
        <f t="shared" si="66"/>
        <v/>
      </c>
      <c r="AK76" t="str">
        <f t="shared" si="67"/>
        <v/>
      </c>
      <c r="AL76" s="2" t="str">
        <f t="shared" si="68"/>
        <v/>
      </c>
      <c r="AM76" s="2" t="str">
        <f t="shared" si="69"/>
        <v/>
      </c>
      <c r="AN76" s="2" t="str">
        <f t="shared" si="70"/>
        <v/>
      </c>
      <c r="AO76" s="2" t="str">
        <f t="shared" si="71"/>
        <v/>
      </c>
      <c r="AP76" s="2" t="str">
        <f t="shared" si="72"/>
        <v/>
      </c>
      <c r="AQ76" s="2" t="str">
        <f t="shared" si="73"/>
        <v/>
      </c>
      <c r="AR76" s="2" t="str">
        <f t="shared" si="74"/>
        <v/>
      </c>
      <c r="AS76" s="2" t="str">
        <f t="shared" si="75"/>
        <v/>
      </c>
      <c r="AT76" s="2" t="str">
        <f t="shared" si="76"/>
        <v/>
      </c>
      <c r="AU76" s="2" t="str">
        <f t="shared" si="77"/>
        <v/>
      </c>
      <c r="AV76" s="3" t="str">
        <f t="shared" ca="1" si="78"/>
        <v/>
      </c>
      <c r="AW76" s="2" t="str">
        <f t="shared" si="79"/>
        <v/>
      </c>
      <c r="AX76" s="2" t="str">
        <f t="shared" si="80"/>
        <v/>
      </c>
      <c r="AY76" t="str">
        <f t="shared" si="81"/>
        <v/>
      </c>
      <c r="AZ76" t="str">
        <f t="shared" si="82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83"/>
        <v>#N/A</v>
      </c>
      <c r="BS76" t="e">
        <f>IFERROR(IF(OR(ISNA($A76),$AC76&lt;100),NA(),IF(FLOOR(2^($BR76+(LOG(100)/LOG(2))),2)-100&gt; _xlfn.AGGREGATE(4,6,$BZ$3:$DF$2000)+2000,NA(),FLOOR(2^($BR76+(LOG(100)/LOG(2))),2))), NA())</f>
        <v>#N/A</v>
      </c>
      <c r="BT76" t="e">
        <f>IFERROR(IF(OR(ISNA($A76),$AC76&lt;100),NA(),IF(FLOOR((2^(($BR76+4*LOG(10)/LOG(2))/2)),2)&gt; _xlfn.AGGREGATE(4,6,$BZ$3:$DF$2000)+2000,NA(),FLOOR((2^(($BR76+4*LOG(10)/LOG(2))/2)),2))), NA())</f>
        <v>#N/A</v>
      </c>
      <c r="BU76" t="e">
        <f>IFERROR(IF(OR(ISNA($A76),$AC76&lt;100),NA(),IF(FLOOR((2^(($BR76+6*LOG(10)/LOG(2))/3)),2)&gt; _xlfn.AGGREGATE(4,6,$BZ$3:$DF$2000)+2000,NA(),FLOOR((2^(($BR76+6*LOG(10)/LOG(2))/3)),2))), NA())</f>
        <v>#N/A</v>
      </c>
      <c r="BV76" t="e">
        <f>IFERROR(IF(OR(ISNA($A76),$AC76&lt;100),NA(),IF(FLOOR((2^(($BR76+8*LOG(10)/LOG(2))/4)),2)&gt; _xlfn.AGGREGATE(4,6,$BZ$3:$DF$2000)+2000,NA(),FLOOR((2^(($BR76+8*LOG(10)/LOG(2))/4)),2))), NA())</f>
        <v>#N/A</v>
      </c>
      <c r="BW76" t="e">
        <f>IFERROR(IF(OR(ISNA($A76),$AC76&lt;100),NA(),IF(FLOOR((2^(($BR76+10*LOG(10)/LOG(2))/5)),2)&gt; _xlfn.AGGREGATE(4,6,$BZ$3:$DF$2000)+2000,NA(),FLOOR((2^(($BR76+10*LOG(10)/LOG(2))/5)),2))), NA())</f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_xlfn.AGGREGATE(4,6,$BZ$3:$DF$2000)+2000,NA(),FLOOR((2^(($BR76+2*_xlfn.XLOOKUP(_xlfn.AGGREGATE(4,6,$BR$3:$BR2027),$BR$3:$BR$2000,$CA$3:$CA$2000,1,1)*LOG(10)/LOG(2))/_xlfn.XLOOKUP(_xlfn.AGGREGATE(4,6,$BR$3:$BR2027),$BR$3:$BR$2000,$CA$3:$CA$2000,1,1))),2))),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84"/>
        <v>#N/A</v>
      </c>
      <c r="CA76" t="e">
        <f t="shared" si="51"/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>
        <f t="shared" si="85"/>
        <v>#N/A</v>
      </c>
      <c r="CD76" t="e" cm="1">
        <f t="array" ref="CD76">IFERROR(IF(OR(ISNA($A76),$AC76&lt;100,INDEX(International!C$3:C$2000,_xlfn.XMATCH(100,International!C$3:C$2000,1,1)+$BR76)=""),NA(),INDEX(International!C$3:C$2000,_xlfn.XMATCH(100,International!C$3:C$2000,1,1)+$BR76)), NA())</f>
        <v>#N/A</v>
      </c>
      <c r="CE76" t="e">
        <f t="shared" si="52"/>
        <v>#N/A</v>
      </c>
      <c r="CF76" t="e">
        <f>IF(OR(ISNA($A76),$AC76&lt;100),NA(),IF($BR76=0,0,FLOOR((CD76-_xlfn.XLOOKUP(_xlfn.AGGREGATE(5,6,$BR$3:$BR2027),$BR$3:$BR$2000,CD$3:CD$2000,1,1))/_xlfn.XLOOKUP($BR76,$BR$3:$BR$2000,$BR$3:$BR$2000,1,1), 1)))</f>
        <v>#N/A</v>
      </c>
      <c r="CG76" t="e">
        <f t="shared" si="86"/>
        <v>#N/A</v>
      </c>
      <c r="CH76" t="e" cm="1">
        <f t="array" ref="CH76">IFERROR(IF(OR(ISNA($A76),$AC76&lt;100,INDEX(International!F$3:F$2000,_xlfn.XMATCH(100,International!F$3:F$2000,1,1)+$BR76)=""),NA(),INDEX(International!F$3:F$2000,_xlfn.XMATCH(100,International!F$3:F$2000,1,1)+$BR76)), NA())</f>
        <v>#N/A</v>
      </c>
      <c r="CI76" t="e">
        <f t="shared" si="53"/>
        <v>#N/A</v>
      </c>
      <c r="CJ76" t="e">
        <f>IF(OR(ISNA($A76),$AC76&lt;100),NA(),IF($BR76=0,0,FLOOR((CH76-_xlfn.XLOOKUP(_xlfn.AGGREGATE(5,6,$BR$3:$BR2027),$BR$3:$BR$2000,CH$3:CH$2000,1,1))/_xlfn.XLOOKUP($BR76,$BR$3:$BR$2000,$BR$3:$BR$2000,1,1), 1)))</f>
        <v>#N/A</v>
      </c>
      <c r="CK76" t="e">
        <f t="shared" si="87"/>
        <v>#N/A</v>
      </c>
      <c r="CL76" t="e" cm="1">
        <f t="array" ref="CL76">IFERROR(IF(OR(ISNA($A76),$AC76&lt;100,INDEX(International!I$3:I$2000,_xlfn.XMATCH(100,International!I$3:I$2000,1,1)+$BR76)=""),NA(),INDEX(International!I$3:I$2000,_xlfn.XMATCH(100,International!I$3:I$2000,1,1)+$BR76)), NA())</f>
        <v>#N/A</v>
      </c>
      <c r="CM76" t="e">
        <f t="shared" si="54"/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>
        <f t="shared" si="88"/>
        <v>#N/A</v>
      </c>
      <c r="CP76" t="e" cm="1">
        <f t="array" ref="CP76">IFERROR(IF(OR(ISNA($A76),$AC76&lt;100,INDEX(International!L$3:L$2000,_xlfn.XMATCH(100,International!L$3:L$2000,1,1)+$BR76)=""),NA(),INDEX(International!L$3:L$2000,_xlfn.XMATCH(100,International!L$3:L$2000,1,1)+$BR76)), NA())</f>
        <v>#N/A</v>
      </c>
      <c r="CQ76" t="e">
        <f t="shared" si="55"/>
        <v>#N/A</v>
      </c>
      <c r="CR76" t="e">
        <f>IF(OR(ISNA($A76),$AC76&lt;100),NA(),IF($BR76=0,0,FLOOR((CP76-_xlfn.XLOOKUP(_xlfn.AGGREGATE(5,6,$BR$3:$BR2027),$BR$3:$BR$2000,CP$3:CP$2000,1,1))/_xlfn.XLOOKUP($BR76,$BR$3:$BR$2000,$BR$3:$BR$2000,1,1), 1)))</f>
        <v>#N/A</v>
      </c>
      <c r="CS76" t="e">
        <f t="shared" si="89"/>
        <v>#N/A</v>
      </c>
      <c r="CT76" t="e" cm="1">
        <f t="array" ref="CT76">IFERROR(IF(OR(ISNA($A76),$AC76&lt;100,INDEX(International!O$3:O$2000,_xlfn.XMATCH(100,International!O$3:O$2000,1,1)+$BR76)=""),NA(),INDEX(International!O$3:O$2000,_xlfn.XMATCH(100,International!O$3:O$2000,1,1)+$BR76)), NA())</f>
        <v>#N/A</v>
      </c>
      <c r="CU76" t="e">
        <f>IF(OR(ISNA($A76),$AC76&lt;100),NA(),IF(CT76=100,0,($BR76*LOG(2)/LOG(CT76/100))))</f>
        <v>#N/A</v>
      </c>
      <c r="CV76" t="e">
        <f>IF(OR(ISNA($A76),$AC76&lt;100),NA(),IF($BR76=0,0,FLOOR((CT76-_xlfn.XLOOKUP(_xlfn.AGGREGATE(5,6,$BR$3:$BR2027),$BR$3:$BR$2000,CT$3:CT$2000,1,1))/_xlfn.XLOOKUP($BR76,$BR$3:$BR$2000,$BR$3:$BR$2000,1,1), 1)))</f>
        <v>#N/A</v>
      </c>
      <c r="CW76" t="e">
        <f t="shared" si="90"/>
        <v>#N/A</v>
      </c>
      <c r="CX76" t="e" cm="1">
        <f t="array" ref="CX76">IFERROR(IF(OR(ISNA($A76),$AC76&lt;100,INDEX(International!R$3:R$2000,_xlfn.XMATCH(100,International!R$3:R$2000,1,1)+$BR76)=""),NA(),INDEX(International!R$3:R$2000,_xlfn.XMATCH(100,International!R$3:R$2000,1,1)+$BR76)), NA())</f>
        <v>#N/A</v>
      </c>
      <c r="CY76" t="e">
        <f t="shared" si="56"/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 t="shared" si="91"/>
        <v>#N/A</v>
      </c>
      <c r="DB76" t="e" cm="1">
        <f t="array" ref="DB76">IFERROR(IF(OR(ISNA($A76),$AC76&lt;100,INDEX(International!U$3:U$2000,_xlfn.XMATCH(100,International!U$3:U$2000,1,1)+$BR76)=""),NA(),INDEX(International!U$3:U$2000,_xlfn.XMATCH(100,International!U$3:U$2000,1,1)+$BR76)), NA())</f>
        <v>#N/A</v>
      </c>
      <c r="DC76" t="e">
        <f t="shared" si="57"/>
        <v>#N/A</v>
      </c>
      <c r="DD76" t="e">
        <f>IF(OR(ISNA($A76),$AC76&lt;100),NA(),IF($BR76=0,0,FLOOR((DB76-_xlfn.XLOOKUP(_xlfn.AGGREGATE(5,6,$BR$3:$BR2027),$BR$3:$BR$2000,DB$3:DB$2000,1,1))/_xlfn.XLOOKUP($BR76,$BR$3:$BR$2000,$BR$3:$BR$2000,1,1), 1)))</f>
        <v>#N/A</v>
      </c>
      <c r="DE76" t="e">
        <f t="shared" si="92"/>
        <v>#N/A</v>
      </c>
      <c r="DF76" t="e" cm="1">
        <f t="array" ref="DF76">IFERROR(IF(OR(ISNA($A76),$AC76&lt;100,INDEX(International!X$3:X$2000,_xlfn.XMATCH(100,International!X$3:X$2000,1,1)+$BR76)=""),NA(),INDEX(International!X$3:X$2000,_xlfn.XMATCH(100,International!X$3:X$2000,1,1)+$BR76)), NA())</f>
        <v>#N/A</v>
      </c>
      <c r="DG76" t="e">
        <f t="shared" si="58"/>
        <v>#N/A</v>
      </c>
      <c r="DH76" t="e">
        <f>IF(OR(ISNA($A76),$AC76&lt;100),NA(),IF($BR76=0,0,FLOOR((DF76-_xlfn.XLOOKUP(_xlfn.AGGREGATE(5,6,$BR$3:$BR2027),$BR$3:$BR$2000,DF$3:DF$2000,1,1))/_xlfn.XLOOKUP($BR76,$BR$3:$BR$2000,$BR$3:$BR$2000,1,1), 1)))</f>
        <v>#N/A</v>
      </c>
      <c r="DI76" t="e">
        <f t="shared" si="93"/>
        <v>#N/A</v>
      </c>
      <c r="DJ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75+1,DJ75+1,NA())))</f>
        <v>#N/A</v>
      </c>
      <c r="DK76" t="e" cm="1">
        <f t="array" ref="DK76">IFERROR(IF(ISNA($A76),NA(),INDEX(B$3:B$2000,_xlfn.XMATCH(Configuration!$B$12,B$3:B$2000,1,1)+$DJ76)-0), NA())</f>
        <v>#N/A</v>
      </c>
      <c r="DL76" t="e" cm="1">
        <f t="array" ref="DL76">IFERROR(IF(ISNA($A76),NA(),INDEX(E$3:E$2000,_xlfn.XMATCH(Configuration!$B$12,E$3:E$2000,1,1)+$DJ76)-0), NA())</f>
        <v>#N/A</v>
      </c>
      <c r="DM76" t="e" cm="1">
        <f t="array" ref="DM76">IFERROR(IF(ISNA($A76),NA(),INDEX(H$3:H$2000,_xlfn.XMATCH(Configuration!$B$12,H$3:H$2000,1,1)+$DJ76)-0), NA())</f>
        <v>#N/A</v>
      </c>
      <c r="DN76" t="e" cm="1">
        <f t="array" ref="DN76">IFERROR(IF(ISNA($A76),NA(),INDEX(K$3:K$2000,_xlfn.XMATCH(Configuration!$B$12,K$3:K$2000,1,1)+$DJ76)-0), NA())</f>
        <v>#N/A</v>
      </c>
      <c r="DO76" t="e" cm="1">
        <f t="array" ref="DO76">IFERROR(IF(ISNA($A76),NA(),INDEX(N$3:N$2000,_xlfn.XMATCH(Configuration!$B$12,N$3:N$2000,1,1)+$DJ76)-0), NA())</f>
        <v>#N/A</v>
      </c>
      <c r="DP76" t="e" cm="1">
        <f t="array" ref="DP76">IFERROR(IF(ISNA($A76),NA(),INDEX(Q$3:Q$2000,_xlfn.XMATCH(Configuration!$B$12,Q$3:Q$2000,1,1)+$DJ76)-0), NA())</f>
        <v>#N/A</v>
      </c>
      <c r="DQ76" t="e" cm="1">
        <f t="array" ref="DQ76">IFERROR(IF(ISNA($A76),NA(),INDEX(T$3:T$2000,_xlfn.XMATCH(Configuration!$B$12,T$3:T$2000,1,1)+$DJ76)-0), NA())</f>
        <v>#N/A</v>
      </c>
      <c r="DR76" t="e" cm="1">
        <f t="array" ref="DR76">IFERROR(IF(ISNA($A76),NA(),INDEX(W$3:W$2000,_xlfn.XMATCH(Configuration!$B$12,W$3:W$2000,1,1)+$DJ76)-0), NA())</f>
        <v>#N/A</v>
      </c>
    </row>
    <row r="77" spans="1:122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59"/>
        <v/>
      </c>
      <c r="AD77" t="str">
        <f t="shared" si="60"/>
        <v/>
      </c>
      <c r="AE77" t="str">
        <f t="shared" si="61"/>
        <v/>
      </c>
      <c r="AF77" s="5" t="str">
        <f t="shared" si="62"/>
        <v/>
      </c>
      <c r="AG77" t="str">
        <f t="shared" si="63"/>
        <v/>
      </c>
      <c r="AH77" t="str">
        <f t="shared" si="64"/>
        <v/>
      </c>
      <c r="AI77" t="str">
        <f t="shared" si="65"/>
        <v/>
      </c>
      <c r="AJ77" t="str">
        <f t="shared" si="66"/>
        <v/>
      </c>
      <c r="AK77" t="str">
        <f t="shared" si="67"/>
        <v/>
      </c>
      <c r="AL77" s="2" t="str">
        <f t="shared" si="68"/>
        <v/>
      </c>
      <c r="AM77" s="2" t="str">
        <f t="shared" si="69"/>
        <v/>
      </c>
      <c r="AN77" s="2" t="str">
        <f t="shared" si="70"/>
        <v/>
      </c>
      <c r="AO77" s="2" t="str">
        <f t="shared" si="71"/>
        <v/>
      </c>
      <c r="AP77" s="2" t="str">
        <f t="shared" si="72"/>
        <v/>
      </c>
      <c r="AQ77" s="2" t="str">
        <f t="shared" si="73"/>
        <v/>
      </c>
      <c r="AR77" s="2" t="str">
        <f t="shared" si="74"/>
        <v/>
      </c>
      <c r="AS77" s="2" t="str">
        <f t="shared" si="75"/>
        <v/>
      </c>
      <c r="AT77" s="2" t="str">
        <f t="shared" si="76"/>
        <v/>
      </c>
      <c r="AU77" s="2" t="str">
        <f t="shared" si="77"/>
        <v/>
      </c>
      <c r="AV77" s="3" t="str">
        <f t="shared" ca="1" si="78"/>
        <v/>
      </c>
      <c r="AW77" s="2" t="str">
        <f t="shared" si="79"/>
        <v/>
      </c>
      <c r="AX77" s="2" t="str">
        <f t="shared" si="80"/>
        <v/>
      </c>
      <c r="AY77" t="str">
        <f t="shared" si="81"/>
        <v/>
      </c>
      <c r="AZ77" t="str">
        <f t="shared" si="82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83"/>
        <v>#N/A</v>
      </c>
      <c r="BS77" t="e">
        <f>IFERROR(IF(OR(ISNA($A77),$AC77&lt;100),NA(),IF(FLOOR(2^($BR77+(LOG(100)/LOG(2))),2)-100&gt; _xlfn.AGGREGATE(4,6,$BZ$3:$DF$2000)+2000,NA(),FLOOR(2^($BR77+(LOG(100)/LOG(2))),2))), NA())</f>
        <v>#N/A</v>
      </c>
      <c r="BT77" t="e">
        <f>IFERROR(IF(OR(ISNA($A77),$AC77&lt;100),NA(),IF(FLOOR((2^(($BR77+4*LOG(10)/LOG(2))/2)),2)&gt; _xlfn.AGGREGATE(4,6,$BZ$3:$DF$2000)+2000,NA(),FLOOR((2^(($BR77+4*LOG(10)/LOG(2))/2)),2))), NA())</f>
        <v>#N/A</v>
      </c>
      <c r="BU77" t="e">
        <f>IFERROR(IF(OR(ISNA($A77),$AC77&lt;100),NA(),IF(FLOOR((2^(($BR77+6*LOG(10)/LOG(2))/3)),2)&gt; _xlfn.AGGREGATE(4,6,$BZ$3:$DF$2000)+2000,NA(),FLOOR((2^(($BR77+6*LOG(10)/LOG(2))/3)),2))), NA())</f>
        <v>#N/A</v>
      </c>
      <c r="BV77" t="e">
        <f>IFERROR(IF(OR(ISNA($A77),$AC77&lt;100),NA(),IF(FLOOR((2^(($BR77+8*LOG(10)/LOG(2))/4)),2)&gt; _xlfn.AGGREGATE(4,6,$BZ$3:$DF$2000)+2000,NA(),FLOOR((2^(($BR77+8*LOG(10)/LOG(2))/4)),2))), NA())</f>
        <v>#N/A</v>
      </c>
      <c r="BW77" t="e">
        <f>IFERROR(IF(OR(ISNA($A77),$AC77&lt;100),NA(),IF(FLOOR((2^(($BR77+10*LOG(10)/LOG(2))/5)),2)&gt; _xlfn.AGGREGATE(4,6,$BZ$3:$DF$2000)+2000,NA(),FLOOR((2^(($BR77+10*LOG(10)/LOG(2))/5)),2))), NA())</f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_xlfn.AGGREGATE(4,6,$BZ$3:$DF$2000)+2000,NA(),FLOOR((2^(($BR77+2*_xlfn.XLOOKUP(_xlfn.AGGREGATE(4,6,$BR$3:$BR2028),$BR$3:$BR$2000,$CA$3:$CA$2000,1,1)*LOG(10)/LOG(2))/_xlfn.XLOOKUP(_xlfn.AGGREGATE(4,6,$BR$3:$BR2028),$BR$3:$BR$2000,$CA$3:$CA$2000,1,1))),2))),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84"/>
        <v>#N/A</v>
      </c>
      <c r="CA77" t="e">
        <f t="shared" si="51"/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>
        <f t="shared" si="85"/>
        <v>#N/A</v>
      </c>
      <c r="CD77" t="e" cm="1">
        <f t="array" ref="CD77">IFERROR(IF(OR(ISNA($A77),$AC77&lt;100,INDEX(International!C$3:C$2000,_xlfn.XMATCH(100,International!C$3:C$2000,1,1)+$BR77)=""),NA(),INDEX(International!C$3:C$2000,_xlfn.XMATCH(100,International!C$3:C$2000,1,1)+$BR77)), NA())</f>
        <v>#N/A</v>
      </c>
      <c r="CE77" t="e">
        <f t="shared" si="52"/>
        <v>#N/A</v>
      </c>
      <c r="CF77" t="e">
        <f>IF(OR(ISNA($A77),$AC77&lt;100),NA(),IF($BR77=0,0,FLOOR((CD77-_xlfn.XLOOKUP(_xlfn.AGGREGATE(5,6,$BR$3:$BR2028),$BR$3:$BR$2000,CD$3:CD$2000,1,1))/_xlfn.XLOOKUP($BR77,$BR$3:$BR$2000,$BR$3:$BR$2000,1,1), 1)))</f>
        <v>#N/A</v>
      </c>
      <c r="CG77" t="e">
        <f t="shared" si="86"/>
        <v>#N/A</v>
      </c>
      <c r="CH77" t="e" cm="1">
        <f t="array" ref="CH77">IFERROR(IF(OR(ISNA($A77),$AC77&lt;100,INDEX(International!F$3:F$2000,_xlfn.XMATCH(100,International!F$3:F$2000,1,1)+$BR77)=""),NA(),INDEX(International!F$3:F$2000,_xlfn.XMATCH(100,International!F$3:F$2000,1,1)+$BR77)), NA())</f>
        <v>#N/A</v>
      </c>
      <c r="CI77" t="e">
        <f t="shared" si="53"/>
        <v>#N/A</v>
      </c>
      <c r="CJ77" t="e">
        <f>IF(OR(ISNA($A77),$AC77&lt;100),NA(),IF($BR77=0,0,FLOOR((CH77-_xlfn.XLOOKUP(_xlfn.AGGREGATE(5,6,$BR$3:$BR2028),$BR$3:$BR$2000,CH$3:CH$2000,1,1))/_xlfn.XLOOKUP($BR77,$BR$3:$BR$2000,$BR$3:$BR$2000,1,1), 1)))</f>
        <v>#N/A</v>
      </c>
      <c r="CK77" t="e">
        <f t="shared" si="87"/>
        <v>#N/A</v>
      </c>
      <c r="CL77" t="e" cm="1">
        <f t="array" ref="CL77">IFERROR(IF(OR(ISNA($A77),$AC77&lt;100,INDEX(International!I$3:I$2000,_xlfn.XMATCH(100,International!I$3:I$2000,1,1)+$BR77)=""),NA(),INDEX(International!I$3:I$2000,_xlfn.XMATCH(100,International!I$3:I$2000,1,1)+$BR77)), NA())</f>
        <v>#N/A</v>
      </c>
      <c r="CM77" t="e">
        <f t="shared" si="54"/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>
        <f t="shared" si="88"/>
        <v>#N/A</v>
      </c>
      <c r="CP77" t="e" cm="1">
        <f t="array" ref="CP77">IFERROR(IF(OR(ISNA($A77),$AC77&lt;100,INDEX(International!L$3:L$2000,_xlfn.XMATCH(100,International!L$3:L$2000,1,1)+$BR77)=""),NA(),INDEX(International!L$3:L$2000,_xlfn.XMATCH(100,International!L$3:L$2000,1,1)+$BR77)), NA())</f>
        <v>#N/A</v>
      </c>
      <c r="CQ77" t="e">
        <f t="shared" si="55"/>
        <v>#N/A</v>
      </c>
      <c r="CR77" t="e">
        <f>IF(OR(ISNA($A77),$AC77&lt;100),NA(),IF($BR77=0,0,FLOOR((CP77-_xlfn.XLOOKUP(_xlfn.AGGREGATE(5,6,$BR$3:$BR2028),$BR$3:$BR$2000,CP$3:CP$2000,1,1))/_xlfn.XLOOKUP($BR77,$BR$3:$BR$2000,$BR$3:$BR$2000,1,1), 1)))</f>
        <v>#N/A</v>
      </c>
      <c r="CS77" t="e">
        <f t="shared" si="89"/>
        <v>#N/A</v>
      </c>
      <c r="CT77" t="e" cm="1">
        <f t="array" ref="CT77">IFERROR(IF(OR(ISNA($A77),$AC77&lt;100,INDEX(International!O$3:O$2000,_xlfn.XMATCH(100,International!O$3:O$2000,1,1)+$BR77)=""),NA(),INDEX(International!O$3:O$2000,_xlfn.XMATCH(100,International!O$3:O$2000,1,1)+$BR77)), NA())</f>
        <v>#N/A</v>
      </c>
      <c r="CU77" t="e">
        <f>IF(OR(ISNA($A77),$AC77&lt;100),NA(),IF(CT77=100,0,($BR77*LOG(2)/LOG(CT77/100))))</f>
        <v>#N/A</v>
      </c>
      <c r="CV77" t="e">
        <f>IF(OR(ISNA($A77),$AC77&lt;100),NA(),IF($BR77=0,0,FLOOR((CT77-_xlfn.XLOOKUP(_xlfn.AGGREGATE(5,6,$BR$3:$BR2028),$BR$3:$BR$2000,CT$3:CT$2000,1,1))/_xlfn.XLOOKUP($BR77,$BR$3:$BR$2000,$BR$3:$BR$2000,1,1), 1)))</f>
        <v>#N/A</v>
      </c>
      <c r="CW77" t="e">
        <f t="shared" si="90"/>
        <v>#N/A</v>
      </c>
      <c r="CX77" t="e" cm="1">
        <f t="array" ref="CX77">IFERROR(IF(OR(ISNA($A77),$AC77&lt;100,INDEX(International!R$3:R$2000,_xlfn.XMATCH(100,International!R$3:R$2000,1,1)+$BR77)=""),NA(),INDEX(International!R$3:R$2000,_xlfn.XMATCH(100,International!R$3:R$2000,1,1)+$BR77)), NA())</f>
        <v>#N/A</v>
      </c>
      <c r="CY77" t="e">
        <f t="shared" si="56"/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 t="shared" si="91"/>
        <v>#N/A</v>
      </c>
      <c r="DB77" t="e" cm="1">
        <f t="array" ref="DB77">IFERROR(IF(OR(ISNA($A77),$AC77&lt;100,INDEX(International!U$3:U$2000,_xlfn.XMATCH(100,International!U$3:U$2000,1,1)+$BR77)=""),NA(),INDEX(International!U$3:U$2000,_xlfn.XMATCH(100,International!U$3:U$2000,1,1)+$BR77)), NA())</f>
        <v>#N/A</v>
      </c>
      <c r="DC77" t="e">
        <f t="shared" si="57"/>
        <v>#N/A</v>
      </c>
      <c r="DD77" t="e">
        <f>IF(OR(ISNA($A77),$AC77&lt;100),NA(),IF($BR77=0,0,FLOOR((DB77-_xlfn.XLOOKUP(_xlfn.AGGREGATE(5,6,$BR$3:$BR2028),$BR$3:$BR$2000,DB$3:DB$2000,1,1))/_xlfn.XLOOKUP($BR77,$BR$3:$BR$2000,$BR$3:$BR$2000,1,1), 1)))</f>
        <v>#N/A</v>
      </c>
      <c r="DE77" t="e">
        <f t="shared" si="92"/>
        <v>#N/A</v>
      </c>
      <c r="DF77" t="e" cm="1">
        <f t="array" ref="DF77">IFERROR(IF(OR(ISNA($A77),$AC77&lt;100,INDEX(International!X$3:X$2000,_xlfn.XMATCH(100,International!X$3:X$2000,1,1)+$BR77)=""),NA(),INDEX(International!X$3:X$2000,_xlfn.XMATCH(100,International!X$3:X$2000,1,1)+$BR77)), NA())</f>
        <v>#N/A</v>
      </c>
      <c r="DG77" t="e">
        <f t="shared" si="58"/>
        <v>#N/A</v>
      </c>
      <c r="DH77" t="e">
        <f>IF(OR(ISNA($A77),$AC77&lt;100),NA(),IF($BR77=0,0,FLOOR((DF77-_xlfn.XLOOKUP(_xlfn.AGGREGATE(5,6,$BR$3:$BR2028),$BR$3:$BR$2000,DF$3:DF$2000,1,1))/_xlfn.XLOOKUP($BR77,$BR$3:$BR$2000,$BR$3:$BR$2000,1,1), 1)))</f>
        <v>#N/A</v>
      </c>
      <c r="DI77" t="e">
        <f t="shared" si="93"/>
        <v>#N/A</v>
      </c>
      <c r="DJ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76+1,DJ76+1,NA())))</f>
        <v>#N/A</v>
      </c>
      <c r="DK77" t="e" cm="1">
        <f t="array" ref="DK77">IFERROR(IF(ISNA($A77),NA(),INDEX(B$3:B$2000,_xlfn.XMATCH(Configuration!$B$12,B$3:B$2000,1,1)+$DJ77)-0), NA())</f>
        <v>#N/A</v>
      </c>
      <c r="DL77" t="e" cm="1">
        <f t="array" ref="DL77">IFERROR(IF(ISNA($A77),NA(),INDEX(E$3:E$2000,_xlfn.XMATCH(Configuration!$B$12,E$3:E$2000,1,1)+$DJ77)-0), NA())</f>
        <v>#N/A</v>
      </c>
      <c r="DM77" t="e" cm="1">
        <f t="array" ref="DM77">IFERROR(IF(ISNA($A77),NA(),INDEX(H$3:H$2000,_xlfn.XMATCH(Configuration!$B$12,H$3:H$2000,1,1)+$DJ77)-0), NA())</f>
        <v>#N/A</v>
      </c>
      <c r="DN77" t="e" cm="1">
        <f t="array" ref="DN77">IFERROR(IF(ISNA($A77),NA(),INDEX(K$3:K$2000,_xlfn.XMATCH(Configuration!$B$12,K$3:K$2000,1,1)+$DJ77)-0), NA())</f>
        <v>#N/A</v>
      </c>
      <c r="DO77" t="e" cm="1">
        <f t="array" ref="DO77">IFERROR(IF(ISNA($A77),NA(),INDEX(N$3:N$2000,_xlfn.XMATCH(Configuration!$B$12,N$3:N$2000,1,1)+$DJ77)-0), NA())</f>
        <v>#N/A</v>
      </c>
      <c r="DP77" t="e" cm="1">
        <f t="array" ref="DP77">IFERROR(IF(ISNA($A77),NA(),INDEX(Q$3:Q$2000,_xlfn.XMATCH(Configuration!$B$12,Q$3:Q$2000,1,1)+$DJ77)-0), NA())</f>
        <v>#N/A</v>
      </c>
      <c r="DQ77" t="e" cm="1">
        <f t="array" ref="DQ77">IFERROR(IF(ISNA($A77),NA(),INDEX(T$3:T$2000,_xlfn.XMATCH(Configuration!$B$12,T$3:T$2000,1,1)+$DJ77)-0), NA())</f>
        <v>#N/A</v>
      </c>
      <c r="DR77" t="e" cm="1">
        <f t="array" ref="DR77">IFERROR(IF(ISNA($A77),NA(),INDEX(W$3:W$2000,_xlfn.XMATCH(Configuration!$B$12,W$3:W$2000,1,1)+$DJ77)-0), NA())</f>
        <v>#N/A</v>
      </c>
    </row>
    <row r="78" spans="1:122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59"/>
        <v/>
      </c>
      <c r="AD78" t="str">
        <f t="shared" si="60"/>
        <v/>
      </c>
      <c r="AE78" t="str">
        <f t="shared" si="61"/>
        <v/>
      </c>
      <c r="AF78" s="5" t="str">
        <f t="shared" si="62"/>
        <v/>
      </c>
      <c r="AG78" t="str">
        <f t="shared" si="63"/>
        <v/>
      </c>
      <c r="AH78" t="str">
        <f t="shared" si="64"/>
        <v/>
      </c>
      <c r="AI78" t="str">
        <f t="shared" si="65"/>
        <v/>
      </c>
      <c r="AJ78" t="str">
        <f t="shared" si="66"/>
        <v/>
      </c>
      <c r="AK78" t="str">
        <f t="shared" si="67"/>
        <v/>
      </c>
      <c r="AL78" s="2" t="str">
        <f t="shared" si="68"/>
        <v/>
      </c>
      <c r="AM78" s="2" t="str">
        <f t="shared" si="69"/>
        <v/>
      </c>
      <c r="AN78" s="2" t="str">
        <f t="shared" si="70"/>
        <v/>
      </c>
      <c r="AO78" s="2" t="str">
        <f t="shared" si="71"/>
        <v/>
      </c>
      <c r="AP78" s="2" t="str">
        <f t="shared" si="72"/>
        <v/>
      </c>
      <c r="AQ78" s="2" t="str">
        <f t="shared" si="73"/>
        <v/>
      </c>
      <c r="AR78" s="2" t="str">
        <f t="shared" si="74"/>
        <v/>
      </c>
      <c r="AS78" s="2" t="str">
        <f t="shared" si="75"/>
        <v/>
      </c>
      <c r="AT78" s="2" t="str">
        <f t="shared" si="76"/>
        <v/>
      </c>
      <c r="AU78" s="2" t="str">
        <f t="shared" si="77"/>
        <v/>
      </c>
      <c r="AV78" s="3" t="str">
        <f t="shared" ca="1" si="78"/>
        <v/>
      </c>
      <c r="AW78" s="2" t="str">
        <f t="shared" si="79"/>
        <v/>
      </c>
      <c r="AX78" s="2" t="str">
        <f t="shared" si="80"/>
        <v/>
      </c>
      <c r="AY78" t="str">
        <f t="shared" si="81"/>
        <v/>
      </c>
      <c r="AZ78" t="str">
        <f t="shared" si="82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83"/>
        <v>#N/A</v>
      </c>
      <c r="BS78" t="e">
        <f>IFERROR(IF(OR(ISNA($A78),$AC78&lt;100),NA(),IF(FLOOR(2^($BR78+(LOG(100)/LOG(2))),2)-100&gt; _xlfn.AGGREGATE(4,6,$BZ$3:$DF$2000)+2000,NA(),FLOOR(2^($BR78+(LOG(100)/LOG(2))),2))), NA())</f>
        <v>#N/A</v>
      </c>
      <c r="BT78" t="e">
        <f>IFERROR(IF(OR(ISNA($A78),$AC78&lt;100),NA(),IF(FLOOR((2^(($BR78+4*LOG(10)/LOG(2))/2)),2)&gt; _xlfn.AGGREGATE(4,6,$BZ$3:$DF$2000)+2000,NA(),FLOOR((2^(($BR78+4*LOG(10)/LOG(2))/2)),2))), NA())</f>
        <v>#N/A</v>
      </c>
      <c r="BU78" t="e">
        <f>IFERROR(IF(OR(ISNA($A78),$AC78&lt;100),NA(),IF(FLOOR((2^(($BR78+6*LOG(10)/LOG(2))/3)),2)&gt; _xlfn.AGGREGATE(4,6,$BZ$3:$DF$2000)+2000,NA(),FLOOR((2^(($BR78+6*LOG(10)/LOG(2))/3)),2))), NA())</f>
        <v>#N/A</v>
      </c>
      <c r="BV78" t="e">
        <f>IFERROR(IF(OR(ISNA($A78),$AC78&lt;100),NA(),IF(FLOOR((2^(($BR78+8*LOG(10)/LOG(2))/4)),2)&gt; _xlfn.AGGREGATE(4,6,$BZ$3:$DF$2000)+2000,NA(),FLOOR((2^(($BR78+8*LOG(10)/LOG(2))/4)),2))), NA())</f>
        <v>#N/A</v>
      </c>
      <c r="BW78" t="e">
        <f>IFERROR(IF(OR(ISNA($A78),$AC78&lt;100),NA(),IF(FLOOR((2^(($BR78+10*LOG(10)/LOG(2))/5)),2)&gt; _xlfn.AGGREGATE(4,6,$BZ$3:$DF$2000)+2000,NA(),FLOOR((2^(($BR78+10*LOG(10)/LOG(2))/5)),2))),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_xlfn.AGGREGATE(4,6,$BZ$3:$DF$2000)+2000,NA(),FLOOR((2^(($BR78+2*_xlfn.XLOOKUP(_xlfn.AGGREGATE(4,6,$BR$3:$BR2029),$BR$3:$BR$2000,$CA$3:$CA$2000,1,1)*LOG(10)/LOG(2))/_xlfn.XLOOKUP(_xlfn.AGGREGATE(4,6,$BR$3:$BR2029),$BR$3:$BR$2000,$CA$3:$CA$2000,1,1))),2))),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84"/>
        <v>#N/A</v>
      </c>
      <c r="CA78" t="e">
        <f t="shared" si="51"/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>
        <f t="shared" si="85"/>
        <v>#N/A</v>
      </c>
      <c r="CD78" t="e" cm="1">
        <f t="array" ref="CD78">IFERROR(IF(OR(ISNA($A78),$AC78&lt;100,INDEX(International!C$3:C$2000,_xlfn.XMATCH(100,International!C$3:C$2000,1,1)+$BR78)=""),NA(),INDEX(International!C$3:C$2000,_xlfn.XMATCH(100,International!C$3:C$2000,1,1)+$BR78)), NA())</f>
        <v>#N/A</v>
      </c>
      <c r="CE78" t="e">
        <f t="shared" si="52"/>
        <v>#N/A</v>
      </c>
      <c r="CF78" t="e">
        <f>IF(OR(ISNA($A78),$AC78&lt;100),NA(),IF($BR78=0,0,FLOOR((CD78-_xlfn.XLOOKUP(_xlfn.AGGREGATE(5,6,$BR$3:$BR2029),$BR$3:$BR$2000,CD$3:CD$2000,1,1))/_xlfn.XLOOKUP($BR78,$BR$3:$BR$2000,$BR$3:$BR$2000,1,1), 1)))</f>
        <v>#N/A</v>
      </c>
      <c r="CG78" t="e">
        <f t="shared" si="86"/>
        <v>#N/A</v>
      </c>
      <c r="CH78" t="e" cm="1">
        <f t="array" ref="CH78">IFERROR(IF(OR(ISNA($A78),$AC78&lt;100,INDEX(International!F$3:F$2000,_xlfn.XMATCH(100,International!F$3:F$2000,1,1)+$BR78)=""),NA(),INDEX(International!F$3:F$2000,_xlfn.XMATCH(100,International!F$3:F$2000,1,1)+$BR78)), NA())</f>
        <v>#N/A</v>
      </c>
      <c r="CI78" t="e">
        <f t="shared" si="53"/>
        <v>#N/A</v>
      </c>
      <c r="CJ78" t="e">
        <f>IF(OR(ISNA($A78),$AC78&lt;100),NA(),IF($BR78=0,0,FLOOR((CH78-_xlfn.XLOOKUP(_xlfn.AGGREGATE(5,6,$BR$3:$BR2029),$BR$3:$BR$2000,CH$3:CH$2000,1,1))/_xlfn.XLOOKUP($BR78,$BR$3:$BR$2000,$BR$3:$BR$2000,1,1), 1)))</f>
        <v>#N/A</v>
      </c>
      <c r="CK78" t="e">
        <f t="shared" si="87"/>
        <v>#N/A</v>
      </c>
      <c r="CL78" t="e" cm="1">
        <f t="array" ref="CL78">IFERROR(IF(OR(ISNA($A78),$AC78&lt;100,INDEX(International!I$3:I$2000,_xlfn.XMATCH(100,International!I$3:I$2000,1,1)+$BR78)=""),NA(),INDEX(International!I$3:I$2000,_xlfn.XMATCH(100,International!I$3:I$2000,1,1)+$BR78)), NA())</f>
        <v>#N/A</v>
      </c>
      <c r="CM78" t="e">
        <f t="shared" si="54"/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>
        <f t="shared" si="88"/>
        <v>#N/A</v>
      </c>
      <c r="CP78" t="e" cm="1">
        <f t="array" ref="CP78">IFERROR(IF(OR(ISNA($A78),$AC78&lt;100,INDEX(International!L$3:L$2000,_xlfn.XMATCH(100,International!L$3:L$2000,1,1)+$BR78)=""),NA(),INDEX(International!L$3:L$2000,_xlfn.XMATCH(100,International!L$3:L$2000,1,1)+$BR78)), NA())</f>
        <v>#N/A</v>
      </c>
      <c r="CQ78" t="e">
        <f t="shared" si="55"/>
        <v>#N/A</v>
      </c>
      <c r="CR78" t="e">
        <f>IF(OR(ISNA($A78),$AC78&lt;100),NA(),IF($BR78=0,0,FLOOR((CP78-_xlfn.XLOOKUP(_xlfn.AGGREGATE(5,6,$BR$3:$BR2029),$BR$3:$BR$2000,CP$3:CP$2000,1,1))/_xlfn.XLOOKUP($BR78,$BR$3:$BR$2000,$BR$3:$BR$2000,1,1), 1)))</f>
        <v>#N/A</v>
      </c>
      <c r="CS78" t="e">
        <f t="shared" si="89"/>
        <v>#N/A</v>
      </c>
      <c r="CT78" t="e" cm="1">
        <f t="array" ref="CT78">IFERROR(IF(OR(ISNA($A78),$AC78&lt;100,INDEX(International!O$3:O$2000,_xlfn.XMATCH(100,International!O$3:O$2000,1,1)+$BR78)=""),NA(),INDEX(International!O$3:O$2000,_xlfn.XMATCH(100,International!O$3:O$2000,1,1)+$BR78)), NA())</f>
        <v>#N/A</v>
      </c>
      <c r="CU78" t="e">
        <f>IF(OR(ISNA($A78),$AC78&lt;100),NA(),IF(CT78=100,0,($BR78*LOG(2)/LOG(CT78/100))))</f>
        <v>#N/A</v>
      </c>
      <c r="CV78" t="e">
        <f>IF(OR(ISNA($A78),$AC78&lt;100),NA(),IF($BR78=0,0,FLOOR((CT78-_xlfn.XLOOKUP(_xlfn.AGGREGATE(5,6,$BR$3:$BR2029),$BR$3:$BR$2000,CT$3:CT$2000,1,1))/_xlfn.XLOOKUP($BR78,$BR$3:$BR$2000,$BR$3:$BR$2000,1,1), 1)))</f>
        <v>#N/A</v>
      </c>
      <c r="CW78" t="e">
        <f t="shared" si="90"/>
        <v>#N/A</v>
      </c>
      <c r="CX78" t="e" cm="1">
        <f t="array" ref="CX78">IFERROR(IF(OR(ISNA($A78),$AC78&lt;100,INDEX(International!R$3:R$2000,_xlfn.XMATCH(100,International!R$3:R$2000,1,1)+$BR78)=""),NA(),INDEX(International!R$3:R$2000,_xlfn.XMATCH(100,International!R$3:R$2000,1,1)+$BR78)), NA())</f>
        <v>#N/A</v>
      </c>
      <c r="CY78" t="e">
        <f t="shared" si="56"/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 t="shared" si="91"/>
        <v>#N/A</v>
      </c>
      <c r="DB78" t="e" cm="1">
        <f t="array" ref="DB78">IFERROR(IF(OR(ISNA($A78),$AC78&lt;100,INDEX(International!U$3:U$2000,_xlfn.XMATCH(100,International!U$3:U$2000,1,1)+$BR78)=""),NA(),INDEX(International!U$3:U$2000,_xlfn.XMATCH(100,International!U$3:U$2000,1,1)+$BR78)), NA())</f>
        <v>#N/A</v>
      </c>
      <c r="DC78" t="e">
        <f t="shared" si="57"/>
        <v>#N/A</v>
      </c>
      <c r="DD78" t="e">
        <f>IF(OR(ISNA($A78),$AC78&lt;100),NA(),IF($BR78=0,0,FLOOR((DB78-_xlfn.XLOOKUP(_xlfn.AGGREGATE(5,6,$BR$3:$BR2029),$BR$3:$BR$2000,DB$3:DB$2000,1,1))/_xlfn.XLOOKUP($BR78,$BR$3:$BR$2000,$BR$3:$BR$2000,1,1), 1)))</f>
        <v>#N/A</v>
      </c>
      <c r="DE78" t="e">
        <f t="shared" si="92"/>
        <v>#N/A</v>
      </c>
      <c r="DF78" t="e" cm="1">
        <f t="array" ref="DF78">IFERROR(IF(OR(ISNA($A78),$AC78&lt;100,INDEX(International!X$3:X$2000,_xlfn.XMATCH(100,International!X$3:X$2000,1,1)+$BR78)=""),NA(),INDEX(International!X$3:X$2000,_xlfn.XMATCH(100,International!X$3:X$2000,1,1)+$BR78)), NA())</f>
        <v>#N/A</v>
      </c>
      <c r="DG78" t="e">
        <f t="shared" si="58"/>
        <v>#N/A</v>
      </c>
      <c r="DH78" t="e">
        <f>IF(OR(ISNA($A78),$AC78&lt;100),NA(),IF($BR78=0,0,FLOOR((DF78-_xlfn.XLOOKUP(_xlfn.AGGREGATE(5,6,$BR$3:$BR2029),$BR$3:$BR$2000,DF$3:DF$2000,1,1))/_xlfn.XLOOKUP($BR78,$BR$3:$BR$2000,$BR$3:$BR$2000,1,1), 1)))</f>
        <v>#N/A</v>
      </c>
      <c r="DI78" t="e">
        <f t="shared" si="93"/>
        <v>#N/A</v>
      </c>
      <c r="DJ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77+1,DJ77+1,NA())))</f>
        <v>#N/A</v>
      </c>
      <c r="DK78" t="e" cm="1">
        <f t="array" ref="DK78">IFERROR(IF(ISNA($A78),NA(),INDEX(B$3:B$2000,_xlfn.XMATCH(Configuration!$B$12,B$3:B$2000,1,1)+$DJ78)-0), NA())</f>
        <v>#N/A</v>
      </c>
      <c r="DL78" t="e" cm="1">
        <f t="array" ref="DL78">IFERROR(IF(ISNA($A78),NA(),INDEX(E$3:E$2000,_xlfn.XMATCH(Configuration!$B$12,E$3:E$2000,1,1)+$DJ78)-0), NA())</f>
        <v>#N/A</v>
      </c>
      <c r="DM78" t="e" cm="1">
        <f t="array" ref="DM78">IFERROR(IF(ISNA($A78),NA(),INDEX(H$3:H$2000,_xlfn.XMATCH(Configuration!$B$12,H$3:H$2000,1,1)+$DJ78)-0), NA())</f>
        <v>#N/A</v>
      </c>
      <c r="DN78" t="e" cm="1">
        <f t="array" ref="DN78">IFERROR(IF(ISNA($A78),NA(),INDEX(K$3:K$2000,_xlfn.XMATCH(Configuration!$B$12,K$3:K$2000,1,1)+$DJ78)-0), NA())</f>
        <v>#N/A</v>
      </c>
      <c r="DO78" t="e" cm="1">
        <f t="array" ref="DO78">IFERROR(IF(ISNA($A78),NA(),INDEX(N$3:N$2000,_xlfn.XMATCH(Configuration!$B$12,N$3:N$2000,1,1)+$DJ78)-0), NA())</f>
        <v>#N/A</v>
      </c>
      <c r="DP78" t="e" cm="1">
        <f t="array" ref="DP78">IFERROR(IF(ISNA($A78),NA(),INDEX(Q$3:Q$2000,_xlfn.XMATCH(Configuration!$B$12,Q$3:Q$2000,1,1)+$DJ78)-0), NA())</f>
        <v>#N/A</v>
      </c>
      <c r="DQ78" t="e" cm="1">
        <f t="array" ref="DQ78">IFERROR(IF(ISNA($A78),NA(),INDEX(T$3:T$2000,_xlfn.XMATCH(Configuration!$B$12,T$3:T$2000,1,1)+$DJ78)-0), NA())</f>
        <v>#N/A</v>
      </c>
      <c r="DR78" t="e" cm="1">
        <f t="array" ref="DR78">IFERROR(IF(ISNA($A78),NA(),INDEX(W$3:W$2000,_xlfn.XMATCH(Configuration!$B$12,W$3:W$2000,1,1)+$DJ78)-0), NA())</f>
        <v>#N/A</v>
      </c>
    </row>
    <row r="79" spans="1:122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59"/>
        <v/>
      </c>
      <c r="AD79" t="str">
        <f t="shared" si="60"/>
        <v/>
      </c>
      <c r="AE79" t="str">
        <f t="shared" si="61"/>
        <v/>
      </c>
      <c r="AF79" s="5" t="str">
        <f t="shared" si="62"/>
        <v/>
      </c>
      <c r="AG79" t="str">
        <f t="shared" si="63"/>
        <v/>
      </c>
      <c r="AH79" t="str">
        <f t="shared" si="64"/>
        <v/>
      </c>
      <c r="AI79" t="str">
        <f t="shared" si="65"/>
        <v/>
      </c>
      <c r="AJ79" t="str">
        <f t="shared" si="66"/>
        <v/>
      </c>
      <c r="AK79" t="str">
        <f t="shared" si="67"/>
        <v/>
      </c>
      <c r="AL79" s="2" t="str">
        <f t="shared" si="68"/>
        <v/>
      </c>
      <c r="AM79" s="2" t="str">
        <f t="shared" si="69"/>
        <v/>
      </c>
      <c r="AN79" s="2" t="str">
        <f t="shared" si="70"/>
        <v/>
      </c>
      <c r="AO79" s="2" t="str">
        <f t="shared" si="71"/>
        <v/>
      </c>
      <c r="AP79" s="2" t="str">
        <f t="shared" si="72"/>
        <v/>
      </c>
      <c r="AQ79" s="2" t="str">
        <f t="shared" si="73"/>
        <v/>
      </c>
      <c r="AR79" s="2" t="str">
        <f t="shared" si="74"/>
        <v/>
      </c>
      <c r="AS79" s="2" t="str">
        <f t="shared" si="75"/>
        <v/>
      </c>
      <c r="AT79" s="2" t="str">
        <f t="shared" si="76"/>
        <v/>
      </c>
      <c r="AU79" s="2" t="str">
        <f t="shared" si="77"/>
        <v/>
      </c>
      <c r="AV79" s="3" t="str">
        <f t="shared" ca="1" si="78"/>
        <v/>
      </c>
      <c r="AW79" s="2" t="str">
        <f t="shared" si="79"/>
        <v/>
      </c>
      <c r="AX79" s="2" t="str">
        <f t="shared" si="80"/>
        <v/>
      </c>
      <c r="AY79" t="str">
        <f t="shared" si="81"/>
        <v/>
      </c>
      <c r="AZ79" t="str">
        <f t="shared" si="82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83"/>
        <v>#N/A</v>
      </c>
      <c r="BS79" t="e">
        <f>IFERROR(IF(OR(ISNA($A79),$AC79&lt;100),NA(),IF(FLOOR(2^($BR79+(LOG(100)/LOG(2))),2)-100&gt; _xlfn.AGGREGATE(4,6,$BZ$3:$DF$2000)+2000,NA(),FLOOR(2^($BR79+(LOG(100)/LOG(2))),2))), NA())</f>
        <v>#N/A</v>
      </c>
      <c r="BT79" t="e">
        <f>IFERROR(IF(OR(ISNA($A79),$AC79&lt;100),NA(),IF(FLOOR((2^(($BR79+4*LOG(10)/LOG(2))/2)),2)&gt; _xlfn.AGGREGATE(4,6,$BZ$3:$DF$2000)+2000,NA(),FLOOR((2^(($BR79+4*LOG(10)/LOG(2))/2)),2))), NA())</f>
        <v>#N/A</v>
      </c>
      <c r="BU79" t="e">
        <f>IFERROR(IF(OR(ISNA($A79),$AC79&lt;100),NA(),IF(FLOOR((2^(($BR79+6*LOG(10)/LOG(2))/3)),2)&gt; _xlfn.AGGREGATE(4,6,$BZ$3:$DF$2000)+2000,NA(),FLOOR((2^(($BR79+6*LOG(10)/LOG(2))/3)),2))), NA())</f>
        <v>#N/A</v>
      </c>
      <c r="BV79" t="e">
        <f>IFERROR(IF(OR(ISNA($A79),$AC79&lt;100),NA(),IF(FLOOR((2^(($BR79+8*LOG(10)/LOG(2))/4)),2)&gt; _xlfn.AGGREGATE(4,6,$BZ$3:$DF$2000)+2000,NA(),FLOOR((2^(($BR79+8*LOG(10)/LOG(2))/4)),2))), NA())</f>
        <v>#N/A</v>
      </c>
      <c r="BW79" t="e">
        <f>IFERROR(IF(OR(ISNA($A79),$AC79&lt;100),NA(),IF(FLOOR((2^(($BR79+10*LOG(10)/LOG(2))/5)),2)&gt; _xlfn.AGGREGATE(4,6,$BZ$3:$DF$2000)+2000,NA(),FLOOR((2^(($BR79+10*LOG(10)/LOG(2))/5)),2))),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_xlfn.AGGREGATE(4,6,$BZ$3:$DF$2000)+2000,NA(),FLOOR((2^(($BR79+2*_xlfn.XLOOKUP(_xlfn.AGGREGATE(4,6,$BR$3:$BR2030),$BR$3:$BR$2000,$CA$3:$CA$2000,1,1)*LOG(10)/LOG(2))/_xlfn.XLOOKUP(_xlfn.AGGREGATE(4,6,$BR$3:$BR2030),$BR$3:$BR$2000,$CA$3:$CA$2000,1,1))),2))),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84"/>
        <v>#N/A</v>
      </c>
      <c r="CA79" t="e">
        <f t="shared" si="51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>
        <f t="shared" si="85"/>
        <v>#N/A</v>
      </c>
      <c r="CD79" t="e" cm="1">
        <f t="array" ref="CD79">IFERROR(IF(OR(ISNA($A79),$AC79&lt;100,INDEX(International!C$3:C$2000,_xlfn.XMATCH(100,International!C$3:C$2000,1,1)+$BR79)=""),NA(),INDEX(International!C$3:C$2000,_xlfn.XMATCH(100,International!C$3:C$2000,1,1)+$BR79)), NA())</f>
        <v>#N/A</v>
      </c>
      <c r="CE79" t="e">
        <f t="shared" si="52"/>
        <v>#N/A</v>
      </c>
      <c r="CF79" t="e">
        <f>IF(OR(ISNA($A79),$AC79&lt;100),NA(),IF($BR79=0,0,FLOOR((CD79-_xlfn.XLOOKUP(_xlfn.AGGREGATE(5,6,$BR$3:$BR2030),$BR$3:$BR$2000,CD$3:CD$2000,1,1))/_xlfn.XLOOKUP($BR79,$BR$3:$BR$2000,$BR$3:$BR$2000,1,1), 1)))</f>
        <v>#N/A</v>
      </c>
      <c r="CG79" t="e">
        <f t="shared" si="86"/>
        <v>#N/A</v>
      </c>
      <c r="CH79" t="e" cm="1">
        <f t="array" ref="CH79">IFERROR(IF(OR(ISNA($A79),$AC79&lt;100,INDEX(International!F$3:F$2000,_xlfn.XMATCH(100,International!F$3:F$2000,1,1)+$BR79)=""),NA(),INDEX(International!F$3:F$2000,_xlfn.XMATCH(100,International!F$3:F$2000,1,1)+$BR79)), NA())</f>
        <v>#N/A</v>
      </c>
      <c r="CI79" t="e">
        <f t="shared" si="53"/>
        <v>#N/A</v>
      </c>
      <c r="CJ79" t="e">
        <f>IF(OR(ISNA($A79),$AC79&lt;100),NA(),IF($BR79=0,0,FLOOR((CH79-_xlfn.XLOOKUP(_xlfn.AGGREGATE(5,6,$BR$3:$BR2030),$BR$3:$BR$2000,CH$3:CH$2000,1,1))/_xlfn.XLOOKUP($BR79,$BR$3:$BR$2000,$BR$3:$BR$2000,1,1), 1)))</f>
        <v>#N/A</v>
      </c>
      <c r="CK79" t="e">
        <f t="shared" si="87"/>
        <v>#N/A</v>
      </c>
      <c r="CL79" t="e" cm="1">
        <f t="array" ref="CL79">IFERROR(IF(OR(ISNA($A79),$AC79&lt;100,INDEX(International!I$3:I$2000,_xlfn.XMATCH(100,International!I$3:I$2000,1,1)+$BR79)=""),NA(),INDEX(International!I$3:I$2000,_xlfn.XMATCH(100,International!I$3:I$2000,1,1)+$BR79)), NA())</f>
        <v>#N/A</v>
      </c>
      <c r="CM79" t="e">
        <f t="shared" si="54"/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>
        <f t="shared" si="88"/>
        <v>#N/A</v>
      </c>
      <c r="CP79" t="e" cm="1">
        <f t="array" ref="CP79">IFERROR(IF(OR(ISNA($A79),$AC79&lt;100,INDEX(International!L$3:L$2000,_xlfn.XMATCH(100,International!L$3:L$2000,1,1)+$BR79)=""),NA(),INDEX(International!L$3:L$2000,_xlfn.XMATCH(100,International!L$3:L$2000,1,1)+$BR79)), NA())</f>
        <v>#N/A</v>
      </c>
      <c r="CQ79" t="e">
        <f t="shared" si="55"/>
        <v>#N/A</v>
      </c>
      <c r="CR79" t="e">
        <f>IF(OR(ISNA($A79),$AC79&lt;100),NA(),IF($BR79=0,0,FLOOR((CP79-_xlfn.XLOOKUP(_xlfn.AGGREGATE(5,6,$BR$3:$BR2030),$BR$3:$BR$2000,CP$3:CP$2000,1,1))/_xlfn.XLOOKUP($BR79,$BR$3:$BR$2000,$BR$3:$BR$2000,1,1), 1)))</f>
        <v>#N/A</v>
      </c>
      <c r="CS79" t="e">
        <f t="shared" si="89"/>
        <v>#N/A</v>
      </c>
      <c r="CT79" t="e" cm="1">
        <f t="array" ref="CT79">IFERROR(IF(OR(ISNA($A79),$AC79&lt;100,INDEX(International!O$3:O$2000,_xlfn.XMATCH(100,International!O$3:O$2000,1,1)+$BR79)=""),NA(),INDEX(International!O$3:O$2000,_xlfn.XMATCH(100,International!O$3:O$2000,1,1)+$BR79)), NA())</f>
        <v>#N/A</v>
      </c>
      <c r="CU79" t="e">
        <f>IF(OR(ISNA($A79),$AC79&lt;100),NA(),IF(CT79=100,0,($BR79*LOG(2)/LOG(CT79/100))))</f>
        <v>#N/A</v>
      </c>
      <c r="CV79" t="e">
        <f>IF(OR(ISNA($A79),$AC79&lt;100),NA(),IF($BR79=0,0,FLOOR((CT79-_xlfn.XLOOKUP(_xlfn.AGGREGATE(5,6,$BR$3:$BR2030),$BR$3:$BR$2000,CT$3:CT$2000,1,1))/_xlfn.XLOOKUP($BR79,$BR$3:$BR$2000,$BR$3:$BR$2000,1,1), 1)))</f>
        <v>#N/A</v>
      </c>
      <c r="CW79" t="e">
        <f t="shared" si="90"/>
        <v>#N/A</v>
      </c>
      <c r="CX79" t="e" cm="1">
        <f t="array" ref="CX79">IFERROR(IF(OR(ISNA($A79),$AC79&lt;100,INDEX(International!R$3:R$2000,_xlfn.XMATCH(100,International!R$3:R$2000,1,1)+$BR79)=""),NA(),INDEX(International!R$3:R$2000,_xlfn.XMATCH(100,International!R$3:R$2000,1,1)+$BR79)), NA())</f>
        <v>#N/A</v>
      </c>
      <c r="CY79" t="e">
        <f t="shared" si="56"/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 t="shared" si="91"/>
        <v>#N/A</v>
      </c>
      <c r="DB79" t="e" cm="1">
        <f t="array" ref="DB79">IFERROR(IF(OR(ISNA($A79),$AC79&lt;100,INDEX(International!U$3:U$2000,_xlfn.XMATCH(100,International!U$3:U$2000,1,1)+$BR79)=""),NA(),INDEX(International!U$3:U$2000,_xlfn.XMATCH(100,International!U$3:U$2000,1,1)+$BR79)), NA())</f>
        <v>#N/A</v>
      </c>
      <c r="DC79" t="e">
        <f t="shared" si="57"/>
        <v>#N/A</v>
      </c>
      <c r="DD79" t="e">
        <f>IF(OR(ISNA($A79),$AC79&lt;100),NA(),IF($BR79=0,0,FLOOR((DB79-_xlfn.XLOOKUP(_xlfn.AGGREGATE(5,6,$BR$3:$BR2030),$BR$3:$BR$2000,DB$3:DB$2000,1,1))/_xlfn.XLOOKUP($BR79,$BR$3:$BR$2000,$BR$3:$BR$2000,1,1), 1)))</f>
        <v>#N/A</v>
      </c>
      <c r="DE79" t="e">
        <f t="shared" si="92"/>
        <v>#N/A</v>
      </c>
      <c r="DF79" t="e" cm="1">
        <f t="array" ref="DF79">IFERROR(IF(OR(ISNA($A79),$AC79&lt;100,INDEX(International!X$3:X$2000,_xlfn.XMATCH(100,International!X$3:X$2000,1,1)+$BR79)=""),NA(),INDEX(International!X$3:X$2000,_xlfn.XMATCH(100,International!X$3:X$2000,1,1)+$BR79)), NA())</f>
        <v>#N/A</v>
      </c>
      <c r="DG79" t="e">
        <f t="shared" si="58"/>
        <v>#N/A</v>
      </c>
      <c r="DH79" t="e">
        <f>IF(OR(ISNA($A79),$AC79&lt;100),NA(),IF($BR79=0,0,FLOOR((DF79-_xlfn.XLOOKUP(_xlfn.AGGREGATE(5,6,$BR$3:$BR2030),$BR$3:$BR$2000,DF$3:DF$2000,1,1))/_xlfn.XLOOKUP($BR79,$BR$3:$BR$2000,$BR$3:$BR$2000,1,1), 1)))</f>
        <v>#N/A</v>
      </c>
      <c r="DI79" t="e">
        <f t="shared" si="93"/>
        <v>#N/A</v>
      </c>
      <c r="DJ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78+1,DJ78+1,NA())))</f>
        <v>#N/A</v>
      </c>
      <c r="DK79" t="e" cm="1">
        <f t="array" ref="DK79">IFERROR(IF(ISNA($A79),NA(),INDEX(B$3:B$2000,_xlfn.XMATCH(Configuration!$B$12,B$3:B$2000,1,1)+$DJ79)-0), NA())</f>
        <v>#N/A</v>
      </c>
      <c r="DL79" t="e" cm="1">
        <f t="array" ref="DL79">IFERROR(IF(ISNA($A79),NA(),INDEX(E$3:E$2000,_xlfn.XMATCH(Configuration!$B$12,E$3:E$2000,1,1)+$DJ79)-0), NA())</f>
        <v>#N/A</v>
      </c>
      <c r="DM79" t="e" cm="1">
        <f t="array" ref="DM79">IFERROR(IF(ISNA($A79),NA(),INDEX(H$3:H$2000,_xlfn.XMATCH(Configuration!$B$12,H$3:H$2000,1,1)+$DJ79)-0), NA())</f>
        <v>#N/A</v>
      </c>
      <c r="DN79" t="e" cm="1">
        <f t="array" ref="DN79">IFERROR(IF(ISNA($A79),NA(),INDEX(K$3:K$2000,_xlfn.XMATCH(Configuration!$B$12,K$3:K$2000,1,1)+$DJ79)-0), NA())</f>
        <v>#N/A</v>
      </c>
      <c r="DO79" t="e" cm="1">
        <f t="array" ref="DO79">IFERROR(IF(ISNA($A79),NA(),INDEX(N$3:N$2000,_xlfn.XMATCH(Configuration!$B$12,N$3:N$2000,1,1)+$DJ79)-0), NA())</f>
        <v>#N/A</v>
      </c>
      <c r="DP79" t="e" cm="1">
        <f t="array" ref="DP79">IFERROR(IF(ISNA($A79),NA(),INDEX(Q$3:Q$2000,_xlfn.XMATCH(Configuration!$B$12,Q$3:Q$2000,1,1)+$DJ79)-0), NA())</f>
        <v>#N/A</v>
      </c>
      <c r="DQ79" t="e" cm="1">
        <f t="array" ref="DQ79">IFERROR(IF(ISNA($A79),NA(),INDEX(T$3:T$2000,_xlfn.XMATCH(Configuration!$B$12,T$3:T$2000,1,1)+$DJ79)-0), NA())</f>
        <v>#N/A</v>
      </c>
      <c r="DR79" t="e" cm="1">
        <f t="array" ref="DR79">IFERROR(IF(ISNA($A79),NA(),INDEX(W$3:W$2000,_xlfn.XMATCH(Configuration!$B$12,W$3:W$2000,1,1)+$DJ79)-0), NA())</f>
        <v>#N/A</v>
      </c>
    </row>
    <row r="80" spans="1:122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59"/>
        <v/>
      </c>
      <c r="AD80" t="str">
        <f t="shared" si="60"/>
        <v/>
      </c>
      <c r="AE80" t="str">
        <f t="shared" si="61"/>
        <v/>
      </c>
      <c r="AF80" s="5" t="str">
        <f t="shared" si="62"/>
        <v/>
      </c>
      <c r="AG80" t="str">
        <f t="shared" si="63"/>
        <v/>
      </c>
      <c r="AH80" t="str">
        <f t="shared" si="64"/>
        <v/>
      </c>
      <c r="AI80" t="str">
        <f t="shared" si="65"/>
        <v/>
      </c>
      <c r="AJ80" t="str">
        <f t="shared" si="66"/>
        <v/>
      </c>
      <c r="AK80" t="str">
        <f t="shared" si="67"/>
        <v/>
      </c>
      <c r="AL80" s="2" t="str">
        <f t="shared" si="68"/>
        <v/>
      </c>
      <c r="AM80" s="2" t="str">
        <f t="shared" si="69"/>
        <v/>
      </c>
      <c r="AN80" s="2" t="str">
        <f t="shared" si="70"/>
        <v/>
      </c>
      <c r="AO80" s="2" t="str">
        <f t="shared" si="71"/>
        <v/>
      </c>
      <c r="AP80" s="2" t="str">
        <f t="shared" si="72"/>
        <v/>
      </c>
      <c r="AQ80" s="2" t="str">
        <f t="shared" si="73"/>
        <v/>
      </c>
      <c r="AR80" s="2" t="str">
        <f t="shared" si="74"/>
        <v/>
      </c>
      <c r="AS80" s="2" t="str">
        <f t="shared" si="75"/>
        <v/>
      </c>
      <c r="AT80" s="2" t="str">
        <f t="shared" si="76"/>
        <v/>
      </c>
      <c r="AU80" s="2" t="str">
        <f t="shared" si="77"/>
        <v/>
      </c>
      <c r="AV80" s="3" t="str">
        <f t="shared" ca="1" si="78"/>
        <v/>
      </c>
      <c r="AW80" s="2" t="str">
        <f t="shared" si="79"/>
        <v/>
      </c>
      <c r="AX80" s="2" t="str">
        <f t="shared" si="80"/>
        <v/>
      </c>
      <c r="AY80" t="str">
        <f t="shared" si="81"/>
        <v/>
      </c>
      <c r="AZ80" t="str">
        <f t="shared" si="8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83"/>
        <v>#N/A</v>
      </c>
      <c r="BS80" t="e">
        <f>IFERROR(IF(OR(ISNA($A80),$AC80&lt;100),NA(),IF(FLOOR(2^($BR80+(LOG(100)/LOG(2))),2)-100&gt; _xlfn.AGGREGATE(4,6,$BZ$3:$DF$2000)+2000,NA(),FLOOR(2^($BR80+(LOG(100)/LOG(2))),2))), NA())</f>
        <v>#N/A</v>
      </c>
      <c r="BT80" t="e">
        <f>IFERROR(IF(OR(ISNA($A80),$AC80&lt;100),NA(),IF(FLOOR((2^(($BR80+4*LOG(10)/LOG(2))/2)),2)&gt; _xlfn.AGGREGATE(4,6,$BZ$3:$DF$2000)+2000,NA(),FLOOR((2^(($BR80+4*LOG(10)/LOG(2))/2)),2))), NA())</f>
        <v>#N/A</v>
      </c>
      <c r="BU80" t="e">
        <f>IFERROR(IF(OR(ISNA($A80),$AC80&lt;100),NA(),IF(FLOOR((2^(($BR80+6*LOG(10)/LOG(2))/3)),2)&gt; _xlfn.AGGREGATE(4,6,$BZ$3:$DF$2000)+2000,NA(),FLOOR((2^(($BR80+6*LOG(10)/LOG(2))/3)),2))), NA())</f>
        <v>#N/A</v>
      </c>
      <c r="BV80" t="e">
        <f>IFERROR(IF(OR(ISNA($A80),$AC80&lt;100),NA(),IF(FLOOR((2^(($BR80+8*LOG(10)/LOG(2))/4)),2)&gt; _xlfn.AGGREGATE(4,6,$BZ$3:$DF$2000)+2000,NA(),FLOOR((2^(($BR80+8*LOG(10)/LOG(2))/4)),2))), NA())</f>
        <v>#N/A</v>
      </c>
      <c r="BW80" t="e">
        <f>IFERROR(IF(OR(ISNA($A80),$AC80&lt;100),NA(),IF(FLOOR((2^(($BR80+10*LOG(10)/LOG(2))/5)),2)&gt; _xlfn.AGGREGATE(4,6,$BZ$3:$DF$2000)+2000,NA(),FLOOR((2^(($BR80+10*LOG(10)/LOG(2))/5)),2))),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_xlfn.AGGREGATE(4,6,$BZ$3:$DF$2000)+2000,NA(),FLOOR((2^(($BR80+2*_xlfn.XLOOKUP(_xlfn.AGGREGATE(4,6,$BR$3:$BR2031),$BR$3:$BR$2000,$CA$3:$CA$2000,1,1)*LOG(10)/LOG(2))/_xlfn.XLOOKUP(_xlfn.AGGREGATE(4,6,$BR$3:$BR2031),$BR$3:$BR$2000,$CA$3:$CA$2000,1,1))),2))),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84"/>
        <v>#N/A</v>
      </c>
      <c r="CA80" t="e">
        <f t="shared" si="51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>
        <f t="shared" si="85"/>
        <v>#N/A</v>
      </c>
      <c r="CD80" t="e" cm="1">
        <f t="array" ref="CD80">IFERROR(IF(OR(ISNA($A80),$AC80&lt;100,INDEX(International!C$3:C$2000,_xlfn.XMATCH(100,International!C$3:C$2000,1,1)+$BR80)=""),NA(),INDEX(International!C$3:C$2000,_xlfn.XMATCH(100,International!C$3:C$2000,1,1)+$BR80)), NA())</f>
        <v>#N/A</v>
      </c>
      <c r="CE80" t="e">
        <f t="shared" si="52"/>
        <v>#N/A</v>
      </c>
      <c r="CF80" t="e">
        <f>IF(OR(ISNA($A80),$AC80&lt;100),NA(),IF($BR80=0,0,FLOOR((CD80-_xlfn.XLOOKUP(_xlfn.AGGREGATE(5,6,$BR$3:$BR2031),$BR$3:$BR$2000,CD$3:CD$2000,1,1))/_xlfn.XLOOKUP($BR80,$BR$3:$BR$2000,$BR$3:$BR$2000,1,1), 1)))</f>
        <v>#N/A</v>
      </c>
      <c r="CG80" t="e">
        <f t="shared" si="86"/>
        <v>#N/A</v>
      </c>
      <c r="CH80" t="e" cm="1">
        <f t="array" ref="CH80">IFERROR(IF(OR(ISNA($A80),$AC80&lt;100,INDEX(International!F$3:F$2000,_xlfn.XMATCH(100,International!F$3:F$2000,1,1)+$BR80)=""),NA(),INDEX(International!F$3:F$2000,_xlfn.XMATCH(100,International!F$3:F$2000,1,1)+$BR80)), NA())</f>
        <v>#N/A</v>
      </c>
      <c r="CI80" t="e">
        <f t="shared" si="53"/>
        <v>#N/A</v>
      </c>
      <c r="CJ80" t="e">
        <f>IF(OR(ISNA($A80),$AC80&lt;100),NA(),IF($BR80=0,0,FLOOR((CH80-_xlfn.XLOOKUP(_xlfn.AGGREGATE(5,6,$BR$3:$BR2031),$BR$3:$BR$2000,CH$3:CH$2000,1,1))/_xlfn.XLOOKUP($BR80,$BR$3:$BR$2000,$BR$3:$BR$2000,1,1), 1)))</f>
        <v>#N/A</v>
      </c>
      <c r="CK80" t="e">
        <f t="shared" si="87"/>
        <v>#N/A</v>
      </c>
      <c r="CL80" t="e" cm="1">
        <f t="array" ref="CL80">IFERROR(IF(OR(ISNA($A80),$AC80&lt;100,INDEX(International!I$3:I$2000,_xlfn.XMATCH(100,International!I$3:I$2000,1,1)+$BR80)=""),NA(),INDEX(International!I$3:I$2000,_xlfn.XMATCH(100,International!I$3:I$2000,1,1)+$BR80)), NA())</f>
        <v>#N/A</v>
      </c>
      <c r="CM80" t="e">
        <f t="shared" si="54"/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>
        <f t="shared" si="88"/>
        <v>#N/A</v>
      </c>
      <c r="CP80" t="e" cm="1">
        <f t="array" ref="CP80">IFERROR(IF(OR(ISNA($A80),$AC80&lt;100,INDEX(International!L$3:L$2000,_xlfn.XMATCH(100,International!L$3:L$2000,1,1)+$BR80)=""),NA(),INDEX(International!L$3:L$2000,_xlfn.XMATCH(100,International!L$3:L$2000,1,1)+$BR80)), NA())</f>
        <v>#N/A</v>
      </c>
      <c r="CQ80" t="e">
        <f t="shared" si="55"/>
        <v>#N/A</v>
      </c>
      <c r="CR80" t="e">
        <f>IF(OR(ISNA($A80),$AC80&lt;100),NA(),IF($BR80=0,0,FLOOR((CP80-_xlfn.XLOOKUP(_xlfn.AGGREGATE(5,6,$BR$3:$BR2031),$BR$3:$BR$2000,CP$3:CP$2000,1,1))/_xlfn.XLOOKUP($BR80,$BR$3:$BR$2000,$BR$3:$BR$2000,1,1), 1)))</f>
        <v>#N/A</v>
      </c>
      <c r="CS80" t="e">
        <f t="shared" si="89"/>
        <v>#N/A</v>
      </c>
      <c r="CT80" t="e" cm="1">
        <f t="array" ref="CT80">IFERROR(IF(OR(ISNA($A80),$AC80&lt;100,INDEX(International!O$3:O$2000,_xlfn.XMATCH(100,International!O$3:O$2000,1,1)+$BR80)=""),NA(),INDEX(International!O$3:O$2000,_xlfn.XMATCH(100,International!O$3:O$2000,1,1)+$BR80)), NA())</f>
        <v>#N/A</v>
      </c>
      <c r="CU80" t="e">
        <f>IF(OR(ISNA($A80),$AC80&lt;100),NA(),IF(CT80=100,0,($BR80*LOG(2)/LOG(CT80/100))))</f>
        <v>#N/A</v>
      </c>
      <c r="CV80" t="e">
        <f>IF(OR(ISNA($A80),$AC80&lt;100),NA(),IF($BR80=0,0,FLOOR((CT80-_xlfn.XLOOKUP(_xlfn.AGGREGATE(5,6,$BR$3:$BR2031),$BR$3:$BR$2000,CT$3:CT$2000,1,1))/_xlfn.XLOOKUP($BR80,$BR$3:$BR$2000,$BR$3:$BR$2000,1,1), 1)))</f>
        <v>#N/A</v>
      </c>
      <c r="CW80" t="e">
        <f t="shared" si="90"/>
        <v>#N/A</v>
      </c>
      <c r="CX80" t="e" cm="1">
        <f t="array" ref="CX80">IFERROR(IF(OR(ISNA($A80),$AC80&lt;100,INDEX(International!R$3:R$2000,_xlfn.XMATCH(100,International!R$3:R$2000,1,1)+$BR80)=""),NA(),INDEX(International!R$3:R$2000,_xlfn.XMATCH(100,International!R$3:R$2000,1,1)+$BR80)), NA())</f>
        <v>#N/A</v>
      </c>
      <c r="CY80" t="e">
        <f t="shared" si="56"/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 t="shared" si="91"/>
        <v>#N/A</v>
      </c>
      <c r="DB80" t="e" cm="1">
        <f t="array" ref="DB80">IFERROR(IF(OR(ISNA($A80),$AC80&lt;100,INDEX(International!U$3:U$2000,_xlfn.XMATCH(100,International!U$3:U$2000,1,1)+$BR80)=""),NA(),INDEX(International!U$3:U$2000,_xlfn.XMATCH(100,International!U$3:U$2000,1,1)+$BR80)), NA())</f>
        <v>#N/A</v>
      </c>
      <c r="DC80" t="e">
        <f t="shared" si="57"/>
        <v>#N/A</v>
      </c>
      <c r="DD80" t="e">
        <f>IF(OR(ISNA($A80),$AC80&lt;100),NA(),IF($BR80=0,0,FLOOR((DB80-_xlfn.XLOOKUP(_xlfn.AGGREGATE(5,6,$BR$3:$BR2031),$BR$3:$BR$2000,DB$3:DB$2000,1,1))/_xlfn.XLOOKUP($BR80,$BR$3:$BR$2000,$BR$3:$BR$2000,1,1), 1)))</f>
        <v>#N/A</v>
      </c>
      <c r="DE80" t="e">
        <f t="shared" si="92"/>
        <v>#N/A</v>
      </c>
      <c r="DF80" t="e" cm="1">
        <f t="array" ref="DF80">IFERROR(IF(OR(ISNA($A80),$AC80&lt;100,INDEX(International!X$3:X$2000,_xlfn.XMATCH(100,International!X$3:X$2000,1,1)+$BR80)=""),NA(),INDEX(International!X$3:X$2000,_xlfn.XMATCH(100,International!X$3:X$2000,1,1)+$BR80)), NA())</f>
        <v>#N/A</v>
      </c>
      <c r="DG80" t="e">
        <f t="shared" si="58"/>
        <v>#N/A</v>
      </c>
      <c r="DH80" t="e">
        <f>IF(OR(ISNA($A80),$AC80&lt;100),NA(),IF($BR80=0,0,FLOOR((DF80-_xlfn.XLOOKUP(_xlfn.AGGREGATE(5,6,$BR$3:$BR2031),$BR$3:$BR$2000,DF$3:DF$2000,1,1))/_xlfn.XLOOKUP($BR80,$BR$3:$BR$2000,$BR$3:$BR$2000,1,1), 1)))</f>
        <v>#N/A</v>
      </c>
      <c r="DI80" t="e">
        <f t="shared" si="93"/>
        <v>#N/A</v>
      </c>
      <c r="DJ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79+1,DJ79+1,NA())))</f>
        <v>#N/A</v>
      </c>
      <c r="DK80" t="e" cm="1">
        <f t="array" ref="DK80">IFERROR(IF(ISNA($A80),NA(),INDEX(B$3:B$2000,_xlfn.XMATCH(Configuration!$B$12,B$3:B$2000,1,1)+$DJ80)-0), NA())</f>
        <v>#N/A</v>
      </c>
      <c r="DL80" t="e" cm="1">
        <f t="array" ref="DL80">IFERROR(IF(ISNA($A80),NA(),INDEX(E$3:E$2000,_xlfn.XMATCH(Configuration!$B$12,E$3:E$2000,1,1)+$DJ80)-0), NA())</f>
        <v>#N/A</v>
      </c>
      <c r="DM80" t="e" cm="1">
        <f t="array" ref="DM80">IFERROR(IF(ISNA($A80),NA(),INDEX(H$3:H$2000,_xlfn.XMATCH(Configuration!$B$12,H$3:H$2000,1,1)+$DJ80)-0), NA())</f>
        <v>#N/A</v>
      </c>
      <c r="DN80" t="e" cm="1">
        <f t="array" ref="DN80">IFERROR(IF(ISNA($A80),NA(),INDEX(K$3:K$2000,_xlfn.XMATCH(Configuration!$B$12,K$3:K$2000,1,1)+$DJ80)-0), NA())</f>
        <v>#N/A</v>
      </c>
      <c r="DO80" t="e" cm="1">
        <f t="array" ref="DO80">IFERROR(IF(ISNA($A80),NA(),INDEX(N$3:N$2000,_xlfn.XMATCH(Configuration!$B$12,N$3:N$2000,1,1)+$DJ80)-0), NA())</f>
        <v>#N/A</v>
      </c>
      <c r="DP80" t="e" cm="1">
        <f t="array" ref="DP80">IFERROR(IF(ISNA($A80),NA(),INDEX(Q$3:Q$2000,_xlfn.XMATCH(Configuration!$B$12,Q$3:Q$2000,1,1)+$DJ80)-0), NA())</f>
        <v>#N/A</v>
      </c>
      <c r="DQ80" t="e" cm="1">
        <f t="array" ref="DQ80">IFERROR(IF(ISNA($A80),NA(),INDEX(T$3:T$2000,_xlfn.XMATCH(Configuration!$B$12,T$3:T$2000,1,1)+$DJ80)-0), NA())</f>
        <v>#N/A</v>
      </c>
      <c r="DR80" t="e" cm="1">
        <f t="array" ref="DR80">IFERROR(IF(ISNA($A80),NA(),INDEX(W$3:W$2000,_xlfn.XMATCH(Configuration!$B$12,W$3:W$2000,1,1)+$DJ80)-0), NA())</f>
        <v>#N/A</v>
      </c>
    </row>
    <row r="81" spans="1:122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59"/>
        <v/>
      </c>
      <c r="AD81" t="str">
        <f t="shared" si="60"/>
        <v/>
      </c>
      <c r="AE81" t="str">
        <f t="shared" si="61"/>
        <v/>
      </c>
      <c r="AF81" s="5" t="str">
        <f t="shared" si="62"/>
        <v/>
      </c>
      <c r="AG81" t="str">
        <f t="shared" si="63"/>
        <v/>
      </c>
      <c r="AH81" t="str">
        <f t="shared" si="64"/>
        <v/>
      </c>
      <c r="AI81" t="str">
        <f t="shared" si="65"/>
        <v/>
      </c>
      <c r="AJ81" t="str">
        <f t="shared" si="66"/>
        <v/>
      </c>
      <c r="AK81" t="str">
        <f t="shared" si="67"/>
        <v/>
      </c>
      <c r="AL81" s="2" t="str">
        <f t="shared" si="68"/>
        <v/>
      </c>
      <c r="AM81" s="2" t="str">
        <f t="shared" si="69"/>
        <v/>
      </c>
      <c r="AN81" s="2" t="str">
        <f t="shared" si="70"/>
        <v/>
      </c>
      <c r="AO81" s="2" t="str">
        <f t="shared" si="71"/>
        <v/>
      </c>
      <c r="AP81" s="2" t="str">
        <f t="shared" si="72"/>
        <v/>
      </c>
      <c r="AQ81" s="2" t="str">
        <f t="shared" si="73"/>
        <v/>
      </c>
      <c r="AR81" s="2" t="str">
        <f t="shared" si="74"/>
        <v/>
      </c>
      <c r="AS81" s="2" t="str">
        <f t="shared" si="75"/>
        <v/>
      </c>
      <c r="AT81" s="2" t="str">
        <f t="shared" si="76"/>
        <v/>
      </c>
      <c r="AU81" s="2" t="str">
        <f t="shared" si="77"/>
        <v/>
      </c>
      <c r="AV81" s="3" t="str">
        <f t="shared" ca="1" si="78"/>
        <v/>
      </c>
      <c r="AW81" s="2" t="str">
        <f t="shared" si="79"/>
        <v/>
      </c>
      <c r="AX81" s="2" t="str">
        <f t="shared" si="80"/>
        <v/>
      </c>
      <c r="AY81" t="str">
        <f t="shared" si="81"/>
        <v/>
      </c>
      <c r="AZ81" t="str">
        <f t="shared" si="8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83"/>
        <v>#N/A</v>
      </c>
      <c r="BS81" t="e">
        <f>IFERROR(IF(OR(ISNA($A81),$AC81&lt;100),NA(),IF(FLOOR(2^($BR81+(LOG(100)/LOG(2))),2)-100&gt; _xlfn.AGGREGATE(4,6,$BZ$3:$DF$2000)+2000,NA(),FLOOR(2^($BR81+(LOG(100)/LOG(2))),2))), NA())</f>
        <v>#N/A</v>
      </c>
      <c r="BT81" t="e">
        <f>IFERROR(IF(OR(ISNA($A81),$AC81&lt;100),NA(),IF(FLOOR((2^(($BR81+4*LOG(10)/LOG(2))/2)),2)&gt; _xlfn.AGGREGATE(4,6,$BZ$3:$DF$2000)+2000,NA(),FLOOR((2^(($BR81+4*LOG(10)/LOG(2))/2)),2))), NA())</f>
        <v>#N/A</v>
      </c>
      <c r="BU81" t="e">
        <f>IFERROR(IF(OR(ISNA($A81),$AC81&lt;100),NA(),IF(FLOOR((2^(($BR81+6*LOG(10)/LOG(2))/3)),2)&gt; _xlfn.AGGREGATE(4,6,$BZ$3:$DF$2000)+2000,NA(),FLOOR((2^(($BR81+6*LOG(10)/LOG(2))/3)),2))), NA())</f>
        <v>#N/A</v>
      </c>
      <c r="BV81" t="e">
        <f>IFERROR(IF(OR(ISNA($A81),$AC81&lt;100),NA(),IF(FLOOR((2^(($BR81+8*LOG(10)/LOG(2))/4)),2)&gt; _xlfn.AGGREGATE(4,6,$BZ$3:$DF$2000)+2000,NA(),FLOOR((2^(($BR81+8*LOG(10)/LOG(2))/4)),2))), NA())</f>
        <v>#N/A</v>
      </c>
      <c r="BW81" t="e">
        <f>IFERROR(IF(OR(ISNA($A81),$AC81&lt;100),NA(),IF(FLOOR((2^(($BR81+10*LOG(10)/LOG(2))/5)),2)&gt; _xlfn.AGGREGATE(4,6,$BZ$3:$DF$2000)+2000,NA(),FLOOR((2^(($BR81+10*LOG(10)/LOG(2))/5)),2))),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_xlfn.AGGREGATE(4,6,$BZ$3:$DF$2000)+2000,NA(),FLOOR((2^(($BR81+2*_xlfn.XLOOKUP(_xlfn.AGGREGATE(4,6,$BR$3:$BR2032),$BR$3:$BR$2000,$CA$3:$CA$2000,1,1)*LOG(10)/LOG(2))/_xlfn.XLOOKUP(_xlfn.AGGREGATE(4,6,$BR$3:$BR2032),$BR$3:$BR$2000,$CA$3:$CA$2000,1,1))),2))),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84"/>
        <v>#N/A</v>
      </c>
      <c r="CA81" t="e">
        <f t="shared" si="51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>
        <f t="shared" si="85"/>
        <v>#N/A</v>
      </c>
      <c r="CD81" t="e" cm="1">
        <f t="array" ref="CD81">IFERROR(IF(OR(ISNA($A81),$AC81&lt;100,INDEX(International!C$3:C$2000,_xlfn.XMATCH(100,International!C$3:C$2000,1,1)+$BR81)=""),NA(),INDEX(International!C$3:C$2000,_xlfn.XMATCH(100,International!C$3:C$2000,1,1)+$BR81)), NA())</f>
        <v>#N/A</v>
      </c>
      <c r="CE81" t="e">
        <f t="shared" si="52"/>
        <v>#N/A</v>
      </c>
      <c r="CF81" t="e">
        <f>IF(OR(ISNA($A81),$AC81&lt;100),NA(),IF($BR81=0,0,FLOOR((CD81-_xlfn.XLOOKUP(_xlfn.AGGREGATE(5,6,$BR$3:$BR2032),$BR$3:$BR$2000,CD$3:CD$2000,1,1))/_xlfn.XLOOKUP($BR81,$BR$3:$BR$2000,$BR$3:$BR$2000,1,1), 1)))</f>
        <v>#N/A</v>
      </c>
      <c r="CG81" t="e">
        <f t="shared" si="86"/>
        <v>#N/A</v>
      </c>
      <c r="CH81" t="e" cm="1">
        <f t="array" ref="CH81">IFERROR(IF(OR(ISNA($A81),$AC81&lt;100,INDEX(International!F$3:F$2000,_xlfn.XMATCH(100,International!F$3:F$2000,1,1)+$BR81)=""),NA(),INDEX(International!F$3:F$2000,_xlfn.XMATCH(100,International!F$3:F$2000,1,1)+$BR81)), NA())</f>
        <v>#N/A</v>
      </c>
      <c r="CI81" t="e">
        <f t="shared" si="53"/>
        <v>#N/A</v>
      </c>
      <c r="CJ81" t="e">
        <f>IF(OR(ISNA($A81),$AC81&lt;100),NA(),IF($BR81=0,0,FLOOR((CH81-_xlfn.XLOOKUP(_xlfn.AGGREGATE(5,6,$BR$3:$BR2032),$BR$3:$BR$2000,CH$3:CH$2000,1,1))/_xlfn.XLOOKUP($BR81,$BR$3:$BR$2000,$BR$3:$BR$2000,1,1), 1)))</f>
        <v>#N/A</v>
      </c>
      <c r="CK81" t="e">
        <f t="shared" si="87"/>
        <v>#N/A</v>
      </c>
      <c r="CL81" t="e" cm="1">
        <f t="array" ref="CL81">IFERROR(IF(OR(ISNA($A81),$AC81&lt;100,INDEX(International!I$3:I$2000,_xlfn.XMATCH(100,International!I$3:I$2000,1,1)+$BR81)=""),NA(),INDEX(International!I$3:I$2000,_xlfn.XMATCH(100,International!I$3:I$2000,1,1)+$BR81)), NA())</f>
        <v>#N/A</v>
      </c>
      <c r="CM81" t="e">
        <f t="shared" si="54"/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>
        <f t="shared" si="88"/>
        <v>#N/A</v>
      </c>
      <c r="CP81" t="e" cm="1">
        <f t="array" ref="CP81">IFERROR(IF(OR(ISNA($A81),$AC81&lt;100,INDEX(International!L$3:L$2000,_xlfn.XMATCH(100,International!L$3:L$2000,1,1)+$BR81)=""),NA(),INDEX(International!L$3:L$2000,_xlfn.XMATCH(100,International!L$3:L$2000,1,1)+$BR81)), NA())</f>
        <v>#N/A</v>
      </c>
      <c r="CQ81" t="e">
        <f t="shared" si="55"/>
        <v>#N/A</v>
      </c>
      <c r="CR81" t="e">
        <f>IF(OR(ISNA($A81),$AC81&lt;100),NA(),IF($BR81=0,0,FLOOR((CP81-_xlfn.XLOOKUP(_xlfn.AGGREGATE(5,6,$BR$3:$BR2032),$BR$3:$BR$2000,CP$3:CP$2000,1,1))/_xlfn.XLOOKUP($BR81,$BR$3:$BR$2000,$BR$3:$BR$2000,1,1), 1)))</f>
        <v>#N/A</v>
      </c>
      <c r="CS81" t="e">
        <f t="shared" si="89"/>
        <v>#N/A</v>
      </c>
      <c r="CT81" t="e" cm="1">
        <f t="array" ref="CT81">IFERROR(IF(OR(ISNA($A81),$AC81&lt;100,INDEX(International!O$3:O$2000,_xlfn.XMATCH(100,International!O$3:O$2000,1,1)+$BR81)=""),NA(),INDEX(International!O$3:O$2000,_xlfn.XMATCH(100,International!O$3:O$2000,1,1)+$BR81)), NA())</f>
        <v>#N/A</v>
      </c>
      <c r="CU81" t="e">
        <f>IF(OR(ISNA($A81),$AC81&lt;100),NA(),IF(CT81=100,0,($BR81*LOG(2)/LOG(CT81/100))))</f>
        <v>#N/A</v>
      </c>
      <c r="CV81" t="e">
        <f>IF(OR(ISNA($A81),$AC81&lt;100),NA(),IF($BR81=0,0,FLOOR((CT81-_xlfn.XLOOKUP(_xlfn.AGGREGATE(5,6,$BR$3:$BR2032),$BR$3:$BR$2000,CT$3:CT$2000,1,1))/_xlfn.XLOOKUP($BR81,$BR$3:$BR$2000,$BR$3:$BR$2000,1,1), 1)))</f>
        <v>#N/A</v>
      </c>
      <c r="CW81" t="e">
        <f t="shared" si="90"/>
        <v>#N/A</v>
      </c>
      <c r="CX81" t="e" cm="1">
        <f t="array" ref="CX81">IFERROR(IF(OR(ISNA($A81),$AC81&lt;100,INDEX(International!R$3:R$2000,_xlfn.XMATCH(100,International!R$3:R$2000,1,1)+$BR81)=""),NA(),INDEX(International!R$3:R$2000,_xlfn.XMATCH(100,International!R$3:R$2000,1,1)+$BR81)), NA())</f>
        <v>#N/A</v>
      </c>
      <c r="CY81" t="e">
        <f t="shared" si="56"/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 t="shared" si="91"/>
        <v>#N/A</v>
      </c>
      <c r="DB81" t="e" cm="1">
        <f t="array" ref="DB81">IFERROR(IF(OR(ISNA($A81),$AC81&lt;100,INDEX(International!U$3:U$2000,_xlfn.XMATCH(100,International!U$3:U$2000,1,1)+$BR81)=""),NA(),INDEX(International!U$3:U$2000,_xlfn.XMATCH(100,International!U$3:U$2000,1,1)+$BR81)), NA())</f>
        <v>#N/A</v>
      </c>
      <c r="DC81" t="e">
        <f t="shared" si="57"/>
        <v>#N/A</v>
      </c>
      <c r="DD81" t="e">
        <f>IF(OR(ISNA($A81),$AC81&lt;100),NA(),IF($BR81=0,0,FLOOR((DB81-_xlfn.XLOOKUP(_xlfn.AGGREGATE(5,6,$BR$3:$BR2032),$BR$3:$BR$2000,DB$3:DB$2000,1,1))/_xlfn.XLOOKUP($BR81,$BR$3:$BR$2000,$BR$3:$BR$2000,1,1), 1)))</f>
        <v>#N/A</v>
      </c>
      <c r="DE81" t="e">
        <f t="shared" si="92"/>
        <v>#N/A</v>
      </c>
      <c r="DF81" t="e" cm="1">
        <f t="array" ref="DF81">IFERROR(IF(OR(ISNA($A81),$AC81&lt;100,INDEX(International!X$3:X$2000,_xlfn.XMATCH(100,International!X$3:X$2000,1,1)+$BR81)=""),NA(),INDEX(International!X$3:X$2000,_xlfn.XMATCH(100,International!X$3:X$2000,1,1)+$BR81)), NA())</f>
        <v>#N/A</v>
      </c>
      <c r="DG81" t="e">
        <f t="shared" si="58"/>
        <v>#N/A</v>
      </c>
      <c r="DH81" t="e">
        <f>IF(OR(ISNA($A81),$AC81&lt;100),NA(),IF($BR81=0,0,FLOOR((DF81-_xlfn.XLOOKUP(_xlfn.AGGREGATE(5,6,$BR$3:$BR2032),$BR$3:$BR$2000,DF$3:DF$2000,1,1))/_xlfn.XLOOKUP($BR81,$BR$3:$BR$2000,$BR$3:$BR$2000,1,1), 1)))</f>
        <v>#N/A</v>
      </c>
      <c r="DI81" t="e">
        <f t="shared" si="93"/>
        <v>#N/A</v>
      </c>
      <c r="DJ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80+1,DJ80+1,NA())))</f>
        <v>#N/A</v>
      </c>
      <c r="DK81" t="e" cm="1">
        <f t="array" ref="DK81">IFERROR(IF(ISNA($A81),NA(),INDEX(B$3:B$2000,_xlfn.XMATCH(Configuration!$B$12,B$3:B$2000,1,1)+$DJ81)-0), NA())</f>
        <v>#N/A</v>
      </c>
      <c r="DL81" t="e" cm="1">
        <f t="array" ref="DL81">IFERROR(IF(ISNA($A81),NA(),INDEX(E$3:E$2000,_xlfn.XMATCH(Configuration!$B$12,E$3:E$2000,1,1)+$DJ81)-0), NA())</f>
        <v>#N/A</v>
      </c>
      <c r="DM81" t="e" cm="1">
        <f t="array" ref="DM81">IFERROR(IF(ISNA($A81),NA(),INDEX(H$3:H$2000,_xlfn.XMATCH(Configuration!$B$12,H$3:H$2000,1,1)+$DJ81)-0), NA())</f>
        <v>#N/A</v>
      </c>
      <c r="DN81" t="e" cm="1">
        <f t="array" ref="DN81">IFERROR(IF(ISNA($A81),NA(),INDEX(K$3:K$2000,_xlfn.XMATCH(Configuration!$B$12,K$3:K$2000,1,1)+$DJ81)-0), NA())</f>
        <v>#N/A</v>
      </c>
      <c r="DO81" t="e" cm="1">
        <f t="array" ref="DO81">IFERROR(IF(ISNA($A81),NA(),INDEX(N$3:N$2000,_xlfn.XMATCH(Configuration!$B$12,N$3:N$2000,1,1)+$DJ81)-0), NA())</f>
        <v>#N/A</v>
      </c>
      <c r="DP81" t="e" cm="1">
        <f t="array" ref="DP81">IFERROR(IF(ISNA($A81),NA(),INDEX(Q$3:Q$2000,_xlfn.XMATCH(Configuration!$B$12,Q$3:Q$2000,1,1)+$DJ81)-0), NA())</f>
        <v>#N/A</v>
      </c>
      <c r="DQ81" t="e" cm="1">
        <f t="array" ref="DQ81">IFERROR(IF(ISNA($A81),NA(),INDEX(T$3:T$2000,_xlfn.XMATCH(Configuration!$B$12,T$3:T$2000,1,1)+$DJ81)-0), NA())</f>
        <v>#N/A</v>
      </c>
      <c r="DR81" t="e" cm="1">
        <f t="array" ref="DR81">IFERROR(IF(ISNA($A81),NA(),INDEX(W$3:W$2000,_xlfn.XMATCH(Configuration!$B$12,W$3:W$2000,1,1)+$DJ81)-0), NA())</f>
        <v>#N/A</v>
      </c>
    </row>
    <row r="82" spans="1:122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59"/>
        <v/>
      </c>
      <c r="AD82" t="str">
        <f t="shared" si="60"/>
        <v/>
      </c>
      <c r="AE82" t="str">
        <f t="shared" si="61"/>
        <v/>
      </c>
      <c r="AF82" s="5" t="str">
        <f t="shared" si="62"/>
        <v/>
      </c>
      <c r="AG82" t="str">
        <f t="shared" si="63"/>
        <v/>
      </c>
      <c r="AH82" t="str">
        <f t="shared" si="64"/>
        <v/>
      </c>
      <c r="AI82" t="str">
        <f t="shared" si="65"/>
        <v/>
      </c>
      <c r="AJ82" t="str">
        <f t="shared" si="66"/>
        <v/>
      </c>
      <c r="AK82" t="str">
        <f t="shared" si="67"/>
        <v/>
      </c>
      <c r="AL82" s="2" t="str">
        <f t="shared" si="68"/>
        <v/>
      </c>
      <c r="AM82" s="2" t="str">
        <f t="shared" si="69"/>
        <v/>
      </c>
      <c r="AN82" s="2" t="str">
        <f t="shared" si="70"/>
        <v/>
      </c>
      <c r="AO82" s="2" t="str">
        <f t="shared" si="71"/>
        <v/>
      </c>
      <c r="AP82" s="2" t="str">
        <f t="shared" si="72"/>
        <v/>
      </c>
      <c r="AQ82" s="2" t="str">
        <f t="shared" si="73"/>
        <v/>
      </c>
      <c r="AR82" s="2" t="str">
        <f t="shared" si="74"/>
        <v/>
      </c>
      <c r="AS82" s="2" t="str">
        <f t="shared" si="75"/>
        <v/>
      </c>
      <c r="AT82" s="2" t="str">
        <f t="shared" si="76"/>
        <v/>
      </c>
      <c r="AU82" s="2" t="str">
        <f t="shared" si="77"/>
        <v/>
      </c>
      <c r="AV82" s="3" t="str">
        <f t="shared" ca="1" si="78"/>
        <v/>
      </c>
      <c r="AW82" s="2" t="str">
        <f t="shared" si="79"/>
        <v/>
      </c>
      <c r="AX82" s="2" t="str">
        <f t="shared" si="80"/>
        <v/>
      </c>
      <c r="AY82" t="str">
        <f t="shared" si="81"/>
        <v/>
      </c>
      <c r="AZ82" t="str">
        <f t="shared" si="8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83"/>
        <v>#N/A</v>
      </c>
      <c r="BS82" t="e">
        <f>IFERROR(IF(OR(ISNA($A82),$AC82&lt;100),NA(),IF(FLOOR(2^($BR82+(LOG(100)/LOG(2))),2)-100&gt; _xlfn.AGGREGATE(4,6,$BZ$3:$DF$2000)+2000,NA(),FLOOR(2^($BR82+(LOG(100)/LOG(2))),2))), NA())</f>
        <v>#N/A</v>
      </c>
      <c r="BT82" t="e">
        <f>IFERROR(IF(OR(ISNA($A82),$AC82&lt;100),NA(),IF(FLOOR((2^(($BR82+4*LOG(10)/LOG(2))/2)),2)&gt; _xlfn.AGGREGATE(4,6,$BZ$3:$DF$2000)+2000,NA(),FLOOR((2^(($BR82+4*LOG(10)/LOG(2))/2)),2))), NA())</f>
        <v>#N/A</v>
      </c>
      <c r="BU82" t="e">
        <f>IFERROR(IF(OR(ISNA($A82),$AC82&lt;100),NA(),IF(FLOOR((2^(($BR82+6*LOG(10)/LOG(2))/3)),2)&gt; _xlfn.AGGREGATE(4,6,$BZ$3:$DF$2000)+2000,NA(),FLOOR((2^(($BR82+6*LOG(10)/LOG(2))/3)),2))), NA())</f>
        <v>#N/A</v>
      </c>
      <c r="BV82" t="e">
        <f>IFERROR(IF(OR(ISNA($A82),$AC82&lt;100),NA(),IF(FLOOR((2^(($BR82+8*LOG(10)/LOG(2))/4)),2)&gt; _xlfn.AGGREGATE(4,6,$BZ$3:$DF$2000)+2000,NA(),FLOOR((2^(($BR82+8*LOG(10)/LOG(2))/4)),2))), NA())</f>
        <v>#N/A</v>
      </c>
      <c r="BW82" t="e">
        <f>IFERROR(IF(OR(ISNA($A82),$AC82&lt;100),NA(),IF(FLOOR((2^(($BR82+10*LOG(10)/LOG(2))/5)),2)&gt; _xlfn.AGGREGATE(4,6,$BZ$3:$DF$2000)+2000,NA(),FLOOR((2^(($BR82+10*LOG(10)/LOG(2))/5)),2))),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_xlfn.AGGREGATE(4,6,$BZ$3:$DF$2000)+2000,NA(),FLOOR((2^(($BR82+2*_xlfn.XLOOKUP(_xlfn.AGGREGATE(4,6,$BR$3:$BR2033),$BR$3:$BR$2000,$CA$3:$CA$2000,1,1)*LOG(10)/LOG(2))/_xlfn.XLOOKUP(_xlfn.AGGREGATE(4,6,$BR$3:$BR2033),$BR$3:$BR$2000,$CA$3:$CA$2000,1,1))),2))),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84"/>
        <v>#N/A</v>
      </c>
      <c r="CA82" t="e">
        <f t="shared" si="51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>
        <f t="shared" si="85"/>
        <v>#N/A</v>
      </c>
      <c r="CD82" t="e" cm="1">
        <f t="array" ref="CD82">IFERROR(IF(OR(ISNA($A82),$AC82&lt;100,INDEX(International!C$3:C$2000,_xlfn.XMATCH(100,International!C$3:C$2000,1,1)+$BR82)=""),NA(),INDEX(International!C$3:C$2000,_xlfn.XMATCH(100,International!C$3:C$2000,1,1)+$BR82)), NA())</f>
        <v>#N/A</v>
      </c>
      <c r="CE82" t="e">
        <f t="shared" si="52"/>
        <v>#N/A</v>
      </c>
      <c r="CF82" t="e">
        <f>IF(OR(ISNA($A82),$AC82&lt;100),NA(),IF($BR82=0,0,FLOOR((CD82-_xlfn.XLOOKUP(_xlfn.AGGREGATE(5,6,$BR$3:$BR2033),$BR$3:$BR$2000,CD$3:CD$2000,1,1))/_xlfn.XLOOKUP($BR82,$BR$3:$BR$2000,$BR$3:$BR$2000,1,1), 1)))</f>
        <v>#N/A</v>
      </c>
      <c r="CG82" t="e">
        <f t="shared" si="86"/>
        <v>#N/A</v>
      </c>
      <c r="CH82" t="e" cm="1">
        <f t="array" ref="CH82">IFERROR(IF(OR(ISNA($A82),$AC82&lt;100,INDEX(International!F$3:F$2000,_xlfn.XMATCH(100,International!F$3:F$2000,1,1)+$BR82)=""),NA(),INDEX(International!F$3:F$2000,_xlfn.XMATCH(100,International!F$3:F$2000,1,1)+$BR82)), NA())</f>
        <v>#N/A</v>
      </c>
      <c r="CI82" t="e">
        <f t="shared" si="53"/>
        <v>#N/A</v>
      </c>
      <c r="CJ82" t="e">
        <f>IF(OR(ISNA($A82),$AC82&lt;100),NA(),IF($BR82=0,0,FLOOR((CH82-_xlfn.XLOOKUP(_xlfn.AGGREGATE(5,6,$BR$3:$BR2033),$BR$3:$BR$2000,CH$3:CH$2000,1,1))/_xlfn.XLOOKUP($BR82,$BR$3:$BR$2000,$BR$3:$BR$2000,1,1), 1)))</f>
        <v>#N/A</v>
      </c>
      <c r="CK82" t="e">
        <f t="shared" si="87"/>
        <v>#N/A</v>
      </c>
      <c r="CL82" t="e" cm="1">
        <f t="array" ref="CL82">IFERROR(IF(OR(ISNA($A82),$AC82&lt;100,INDEX(International!I$3:I$2000,_xlfn.XMATCH(100,International!I$3:I$2000,1,1)+$BR82)=""),NA(),INDEX(International!I$3:I$2000,_xlfn.XMATCH(100,International!I$3:I$2000,1,1)+$BR82)), NA())</f>
        <v>#N/A</v>
      </c>
      <c r="CM82" t="e">
        <f t="shared" si="54"/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>
        <f t="shared" si="88"/>
        <v>#N/A</v>
      </c>
      <c r="CP82" t="e" cm="1">
        <f t="array" ref="CP82">IFERROR(IF(OR(ISNA($A82),$AC82&lt;100,INDEX(International!L$3:L$2000,_xlfn.XMATCH(100,International!L$3:L$2000,1,1)+$BR82)=""),NA(),INDEX(International!L$3:L$2000,_xlfn.XMATCH(100,International!L$3:L$2000,1,1)+$BR82)), NA())</f>
        <v>#N/A</v>
      </c>
      <c r="CQ82" t="e">
        <f t="shared" si="55"/>
        <v>#N/A</v>
      </c>
      <c r="CR82" t="e">
        <f>IF(OR(ISNA($A82),$AC82&lt;100),NA(),IF($BR82=0,0,FLOOR((CP82-_xlfn.XLOOKUP(_xlfn.AGGREGATE(5,6,$BR$3:$BR2033),$BR$3:$BR$2000,CP$3:CP$2000,1,1))/_xlfn.XLOOKUP($BR82,$BR$3:$BR$2000,$BR$3:$BR$2000,1,1), 1)))</f>
        <v>#N/A</v>
      </c>
      <c r="CS82" t="e">
        <f t="shared" si="89"/>
        <v>#N/A</v>
      </c>
      <c r="CT82" t="e" cm="1">
        <f t="array" ref="CT82">IFERROR(IF(OR(ISNA($A82),$AC82&lt;100,INDEX(International!O$3:O$2000,_xlfn.XMATCH(100,International!O$3:O$2000,1,1)+$BR82)=""),NA(),INDEX(International!O$3:O$2000,_xlfn.XMATCH(100,International!O$3:O$2000,1,1)+$BR82)), NA())</f>
        <v>#N/A</v>
      </c>
      <c r="CU82" t="e">
        <f>IF(OR(ISNA($A82),$AC82&lt;100),NA(),IF(CT82=100,0,($BR82*LOG(2)/LOG(CT82/100))))</f>
        <v>#N/A</v>
      </c>
      <c r="CV82" t="e">
        <f>IF(OR(ISNA($A82),$AC82&lt;100),NA(),IF($BR82=0,0,FLOOR((CT82-_xlfn.XLOOKUP(_xlfn.AGGREGATE(5,6,$BR$3:$BR2033),$BR$3:$BR$2000,CT$3:CT$2000,1,1))/_xlfn.XLOOKUP($BR82,$BR$3:$BR$2000,$BR$3:$BR$2000,1,1), 1)))</f>
        <v>#N/A</v>
      </c>
      <c r="CW82" t="e">
        <f t="shared" si="90"/>
        <v>#N/A</v>
      </c>
      <c r="CX82" t="e" cm="1">
        <f t="array" ref="CX82">IFERROR(IF(OR(ISNA($A82),$AC82&lt;100,INDEX(International!R$3:R$2000,_xlfn.XMATCH(100,International!R$3:R$2000,1,1)+$BR82)=""),NA(),INDEX(International!R$3:R$2000,_xlfn.XMATCH(100,International!R$3:R$2000,1,1)+$BR82)), NA())</f>
        <v>#N/A</v>
      </c>
      <c r="CY82" t="e">
        <f t="shared" si="56"/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 t="shared" si="91"/>
        <v>#N/A</v>
      </c>
      <c r="DB82" t="e" cm="1">
        <f t="array" ref="DB82">IFERROR(IF(OR(ISNA($A82),$AC82&lt;100,INDEX(International!U$3:U$2000,_xlfn.XMATCH(100,International!U$3:U$2000,1,1)+$BR82)=""),NA(),INDEX(International!U$3:U$2000,_xlfn.XMATCH(100,International!U$3:U$2000,1,1)+$BR82)), NA())</f>
        <v>#N/A</v>
      </c>
      <c r="DC82" t="e">
        <f t="shared" si="57"/>
        <v>#N/A</v>
      </c>
      <c r="DD82" t="e">
        <f>IF(OR(ISNA($A82),$AC82&lt;100),NA(),IF($BR82=0,0,FLOOR((DB82-_xlfn.XLOOKUP(_xlfn.AGGREGATE(5,6,$BR$3:$BR2033),$BR$3:$BR$2000,DB$3:DB$2000,1,1))/_xlfn.XLOOKUP($BR82,$BR$3:$BR$2000,$BR$3:$BR$2000,1,1), 1)))</f>
        <v>#N/A</v>
      </c>
      <c r="DE82" t="e">
        <f t="shared" si="92"/>
        <v>#N/A</v>
      </c>
      <c r="DF82" t="e" cm="1">
        <f t="array" ref="DF82">IFERROR(IF(OR(ISNA($A82),$AC82&lt;100,INDEX(International!X$3:X$2000,_xlfn.XMATCH(100,International!X$3:X$2000,1,1)+$BR82)=""),NA(),INDEX(International!X$3:X$2000,_xlfn.XMATCH(100,International!X$3:X$2000,1,1)+$BR82)), NA())</f>
        <v>#N/A</v>
      </c>
      <c r="DG82" t="e">
        <f t="shared" si="58"/>
        <v>#N/A</v>
      </c>
      <c r="DH82" t="e">
        <f>IF(OR(ISNA($A82),$AC82&lt;100),NA(),IF($BR82=0,0,FLOOR((DF82-_xlfn.XLOOKUP(_xlfn.AGGREGATE(5,6,$BR$3:$BR2033),$BR$3:$BR$2000,DF$3:DF$2000,1,1))/_xlfn.XLOOKUP($BR82,$BR$3:$BR$2000,$BR$3:$BR$2000,1,1), 1)))</f>
        <v>#N/A</v>
      </c>
      <c r="DI82" t="e">
        <f t="shared" si="93"/>
        <v>#N/A</v>
      </c>
      <c r="DJ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81+1,DJ81+1,NA())))</f>
        <v>#N/A</v>
      </c>
      <c r="DK82" t="e" cm="1">
        <f t="array" ref="DK82">IFERROR(IF(ISNA($A82),NA(),INDEX(B$3:B$2000,_xlfn.XMATCH(Configuration!$B$12,B$3:B$2000,1,1)+$DJ82)-0), NA())</f>
        <v>#N/A</v>
      </c>
      <c r="DL82" t="e" cm="1">
        <f t="array" ref="DL82">IFERROR(IF(ISNA($A82),NA(),INDEX(E$3:E$2000,_xlfn.XMATCH(Configuration!$B$12,E$3:E$2000,1,1)+$DJ82)-0), NA())</f>
        <v>#N/A</v>
      </c>
      <c r="DM82" t="e" cm="1">
        <f t="array" ref="DM82">IFERROR(IF(ISNA($A82),NA(),INDEX(H$3:H$2000,_xlfn.XMATCH(Configuration!$B$12,H$3:H$2000,1,1)+$DJ82)-0), NA())</f>
        <v>#N/A</v>
      </c>
      <c r="DN82" t="e" cm="1">
        <f t="array" ref="DN82">IFERROR(IF(ISNA($A82),NA(),INDEX(K$3:K$2000,_xlfn.XMATCH(Configuration!$B$12,K$3:K$2000,1,1)+$DJ82)-0), NA())</f>
        <v>#N/A</v>
      </c>
      <c r="DO82" t="e" cm="1">
        <f t="array" ref="DO82">IFERROR(IF(ISNA($A82),NA(),INDEX(N$3:N$2000,_xlfn.XMATCH(Configuration!$B$12,N$3:N$2000,1,1)+$DJ82)-0), NA())</f>
        <v>#N/A</v>
      </c>
      <c r="DP82" t="e" cm="1">
        <f t="array" ref="DP82">IFERROR(IF(ISNA($A82),NA(),INDEX(Q$3:Q$2000,_xlfn.XMATCH(Configuration!$B$12,Q$3:Q$2000,1,1)+$DJ82)-0), NA())</f>
        <v>#N/A</v>
      </c>
      <c r="DQ82" t="e" cm="1">
        <f t="array" ref="DQ82">IFERROR(IF(ISNA($A82),NA(),INDEX(T$3:T$2000,_xlfn.XMATCH(Configuration!$B$12,T$3:T$2000,1,1)+$DJ82)-0), NA())</f>
        <v>#N/A</v>
      </c>
      <c r="DR82" t="e" cm="1">
        <f t="array" ref="DR82">IFERROR(IF(ISNA($A82),NA(),INDEX(W$3:W$2000,_xlfn.XMATCH(Configuration!$B$12,W$3:W$2000,1,1)+$DJ82)-0), NA())</f>
        <v>#N/A</v>
      </c>
    </row>
    <row r="83" spans="1:122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59"/>
        <v/>
      </c>
      <c r="AD83" t="str">
        <f t="shared" si="60"/>
        <v/>
      </c>
      <c r="AE83" t="str">
        <f t="shared" si="61"/>
        <v/>
      </c>
      <c r="AF83" s="5" t="str">
        <f t="shared" si="62"/>
        <v/>
      </c>
      <c r="AG83" t="str">
        <f t="shared" si="63"/>
        <v/>
      </c>
      <c r="AH83" t="str">
        <f t="shared" si="64"/>
        <v/>
      </c>
      <c r="AI83" t="str">
        <f t="shared" si="65"/>
        <v/>
      </c>
      <c r="AJ83" t="str">
        <f t="shared" si="66"/>
        <v/>
      </c>
      <c r="AK83" t="str">
        <f t="shared" si="67"/>
        <v/>
      </c>
      <c r="AL83" s="2" t="str">
        <f t="shared" si="68"/>
        <v/>
      </c>
      <c r="AM83" s="2" t="str">
        <f t="shared" si="69"/>
        <v/>
      </c>
      <c r="AN83" s="2" t="str">
        <f t="shared" si="70"/>
        <v/>
      </c>
      <c r="AO83" s="2" t="str">
        <f t="shared" si="71"/>
        <v/>
      </c>
      <c r="AP83" s="2" t="str">
        <f t="shared" si="72"/>
        <v/>
      </c>
      <c r="AQ83" s="2" t="str">
        <f t="shared" si="73"/>
        <v/>
      </c>
      <c r="AR83" s="2" t="str">
        <f t="shared" si="74"/>
        <v/>
      </c>
      <c r="AS83" s="2" t="str">
        <f t="shared" si="75"/>
        <v/>
      </c>
      <c r="AT83" s="2" t="str">
        <f t="shared" si="76"/>
        <v/>
      </c>
      <c r="AU83" s="2" t="str">
        <f t="shared" si="77"/>
        <v/>
      </c>
      <c r="AV83" s="3" t="str">
        <f t="shared" ca="1" si="78"/>
        <v/>
      </c>
      <c r="AW83" s="2" t="str">
        <f t="shared" si="79"/>
        <v/>
      </c>
      <c r="AX83" s="2" t="str">
        <f t="shared" si="80"/>
        <v/>
      </c>
      <c r="AY83" t="str">
        <f t="shared" si="81"/>
        <v/>
      </c>
      <c r="AZ83" t="str">
        <f t="shared" si="8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83"/>
        <v>#N/A</v>
      </c>
      <c r="BS83" t="e">
        <f>IFERROR(IF(OR(ISNA($A83),$AC83&lt;100),NA(),IF(FLOOR(2^($BR83+(LOG(100)/LOG(2))),2)-100&gt; _xlfn.AGGREGATE(4,6,$BZ$3:$DF$2000)+2000,NA(),FLOOR(2^($BR83+(LOG(100)/LOG(2))),2))), NA())</f>
        <v>#N/A</v>
      </c>
      <c r="BT83" t="e">
        <f>IFERROR(IF(OR(ISNA($A83),$AC83&lt;100),NA(),IF(FLOOR((2^(($BR83+4*LOG(10)/LOG(2))/2)),2)&gt; _xlfn.AGGREGATE(4,6,$BZ$3:$DF$2000)+2000,NA(),FLOOR((2^(($BR83+4*LOG(10)/LOG(2))/2)),2))), NA())</f>
        <v>#N/A</v>
      </c>
      <c r="BU83" t="e">
        <f>IFERROR(IF(OR(ISNA($A83),$AC83&lt;100),NA(),IF(FLOOR((2^(($BR83+6*LOG(10)/LOG(2))/3)),2)&gt; _xlfn.AGGREGATE(4,6,$BZ$3:$DF$2000)+2000,NA(),FLOOR((2^(($BR83+6*LOG(10)/LOG(2))/3)),2))), NA())</f>
        <v>#N/A</v>
      </c>
      <c r="BV83" t="e">
        <f>IFERROR(IF(OR(ISNA($A83),$AC83&lt;100),NA(),IF(FLOOR((2^(($BR83+8*LOG(10)/LOG(2))/4)),2)&gt; _xlfn.AGGREGATE(4,6,$BZ$3:$DF$2000)+2000,NA(),FLOOR((2^(($BR83+8*LOG(10)/LOG(2))/4)),2))), NA())</f>
        <v>#N/A</v>
      </c>
      <c r="BW83" t="e">
        <f>IFERROR(IF(OR(ISNA($A83),$AC83&lt;100),NA(),IF(FLOOR((2^(($BR83+10*LOG(10)/LOG(2))/5)),2)&gt; _xlfn.AGGREGATE(4,6,$BZ$3:$DF$2000)+2000,NA(),FLOOR((2^(($BR83+10*LOG(10)/LOG(2))/5)),2))),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_xlfn.AGGREGATE(4,6,$BZ$3:$DF$2000)+2000,NA(),FLOOR((2^(($BR83+2*_xlfn.XLOOKUP(_xlfn.AGGREGATE(4,6,$BR$3:$BR2034),$BR$3:$BR$2000,$CA$3:$CA$2000,1,1)*LOG(10)/LOG(2))/_xlfn.XLOOKUP(_xlfn.AGGREGATE(4,6,$BR$3:$BR2034),$BR$3:$BR$2000,$CA$3:$CA$2000,1,1))),2))),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84"/>
        <v>#N/A</v>
      </c>
      <c r="CA83" t="e">
        <f t="shared" si="51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>
        <f t="shared" si="85"/>
        <v>#N/A</v>
      </c>
      <c r="CD83" t="e" cm="1">
        <f t="array" ref="CD83">IFERROR(IF(OR(ISNA($A83),$AC83&lt;100,INDEX(International!C$3:C$2000,_xlfn.XMATCH(100,International!C$3:C$2000,1,1)+$BR83)=""),NA(),INDEX(International!C$3:C$2000,_xlfn.XMATCH(100,International!C$3:C$2000,1,1)+$BR83)), NA())</f>
        <v>#N/A</v>
      </c>
      <c r="CE83" t="e">
        <f t="shared" si="52"/>
        <v>#N/A</v>
      </c>
      <c r="CF83" t="e">
        <f>IF(OR(ISNA($A83),$AC83&lt;100),NA(),IF($BR83=0,0,FLOOR((CD83-_xlfn.XLOOKUP(_xlfn.AGGREGATE(5,6,$BR$3:$BR2034),$BR$3:$BR$2000,CD$3:CD$2000,1,1))/_xlfn.XLOOKUP($BR83,$BR$3:$BR$2000,$BR$3:$BR$2000,1,1), 1)))</f>
        <v>#N/A</v>
      </c>
      <c r="CG83" t="e">
        <f t="shared" si="86"/>
        <v>#N/A</v>
      </c>
      <c r="CH83" t="e" cm="1">
        <f t="array" ref="CH83">IFERROR(IF(OR(ISNA($A83),$AC83&lt;100,INDEX(International!F$3:F$2000,_xlfn.XMATCH(100,International!F$3:F$2000,1,1)+$BR83)=""),NA(),INDEX(International!F$3:F$2000,_xlfn.XMATCH(100,International!F$3:F$2000,1,1)+$BR83)), NA())</f>
        <v>#N/A</v>
      </c>
      <c r="CI83" t="e">
        <f t="shared" si="53"/>
        <v>#N/A</v>
      </c>
      <c r="CJ83" t="e">
        <f>IF(OR(ISNA($A83),$AC83&lt;100),NA(),IF($BR83=0,0,FLOOR((CH83-_xlfn.XLOOKUP(_xlfn.AGGREGATE(5,6,$BR$3:$BR2034),$BR$3:$BR$2000,CH$3:CH$2000,1,1))/_xlfn.XLOOKUP($BR83,$BR$3:$BR$2000,$BR$3:$BR$2000,1,1), 1)))</f>
        <v>#N/A</v>
      </c>
      <c r="CK83" t="e">
        <f t="shared" si="87"/>
        <v>#N/A</v>
      </c>
      <c r="CL83" t="e" cm="1">
        <f t="array" ref="CL83">IFERROR(IF(OR(ISNA($A83),$AC83&lt;100,INDEX(International!I$3:I$2000,_xlfn.XMATCH(100,International!I$3:I$2000,1,1)+$BR83)=""),NA(),INDEX(International!I$3:I$2000,_xlfn.XMATCH(100,International!I$3:I$2000,1,1)+$BR83)), NA())</f>
        <v>#N/A</v>
      </c>
      <c r="CM83" t="e">
        <f t="shared" si="54"/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>
        <f t="shared" si="88"/>
        <v>#N/A</v>
      </c>
      <c r="CP83" t="e" cm="1">
        <f t="array" ref="CP83">IFERROR(IF(OR(ISNA($A83),$AC83&lt;100,INDEX(International!L$3:L$2000,_xlfn.XMATCH(100,International!L$3:L$2000,1,1)+$BR83)=""),NA(),INDEX(International!L$3:L$2000,_xlfn.XMATCH(100,International!L$3:L$2000,1,1)+$BR83)), NA())</f>
        <v>#N/A</v>
      </c>
      <c r="CQ83" t="e">
        <f t="shared" si="55"/>
        <v>#N/A</v>
      </c>
      <c r="CR83" t="e">
        <f>IF(OR(ISNA($A83),$AC83&lt;100),NA(),IF($BR83=0,0,FLOOR((CP83-_xlfn.XLOOKUP(_xlfn.AGGREGATE(5,6,$BR$3:$BR2034),$BR$3:$BR$2000,CP$3:CP$2000,1,1))/_xlfn.XLOOKUP($BR83,$BR$3:$BR$2000,$BR$3:$BR$2000,1,1), 1)))</f>
        <v>#N/A</v>
      </c>
      <c r="CS83" t="e">
        <f t="shared" si="89"/>
        <v>#N/A</v>
      </c>
      <c r="CT83" t="e" cm="1">
        <f t="array" ref="CT83">IFERROR(IF(OR(ISNA($A83),$AC83&lt;100,INDEX(International!O$3:O$2000,_xlfn.XMATCH(100,International!O$3:O$2000,1,1)+$BR83)=""),NA(),INDEX(International!O$3:O$2000,_xlfn.XMATCH(100,International!O$3:O$2000,1,1)+$BR83)), NA())</f>
        <v>#N/A</v>
      </c>
      <c r="CU83" t="e">
        <f>IF(OR(ISNA($A83),$AC83&lt;100),NA(),IF(CT83=100,0,($BR83*LOG(2)/LOG(CT83/100))))</f>
        <v>#N/A</v>
      </c>
      <c r="CV83" t="e">
        <f>IF(OR(ISNA($A83),$AC83&lt;100),NA(),IF($BR83=0,0,FLOOR((CT83-_xlfn.XLOOKUP(_xlfn.AGGREGATE(5,6,$BR$3:$BR2034),$BR$3:$BR$2000,CT$3:CT$2000,1,1))/_xlfn.XLOOKUP($BR83,$BR$3:$BR$2000,$BR$3:$BR$2000,1,1), 1)))</f>
        <v>#N/A</v>
      </c>
      <c r="CW83" t="e">
        <f t="shared" si="90"/>
        <v>#N/A</v>
      </c>
      <c r="CX83" t="e" cm="1">
        <f t="array" ref="CX83">IFERROR(IF(OR(ISNA($A83),$AC83&lt;100,INDEX(International!R$3:R$2000,_xlfn.XMATCH(100,International!R$3:R$2000,1,1)+$BR83)=""),NA(),INDEX(International!R$3:R$2000,_xlfn.XMATCH(100,International!R$3:R$2000,1,1)+$BR83)), NA())</f>
        <v>#N/A</v>
      </c>
      <c r="CY83" t="e">
        <f t="shared" si="56"/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 t="shared" si="91"/>
        <v>#N/A</v>
      </c>
      <c r="DB83" t="e" cm="1">
        <f t="array" ref="DB83">IFERROR(IF(OR(ISNA($A83),$AC83&lt;100,INDEX(International!U$3:U$2000,_xlfn.XMATCH(100,International!U$3:U$2000,1,1)+$BR83)=""),NA(),INDEX(International!U$3:U$2000,_xlfn.XMATCH(100,International!U$3:U$2000,1,1)+$BR83)), NA())</f>
        <v>#N/A</v>
      </c>
      <c r="DC83" t="e">
        <f t="shared" si="57"/>
        <v>#N/A</v>
      </c>
      <c r="DD83" t="e">
        <f>IF(OR(ISNA($A83),$AC83&lt;100),NA(),IF($BR83=0,0,FLOOR((DB83-_xlfn.XLOOKUP(_xlfn.AGGREGATE(5,6,$BR$3:$BR2034),$BR$3:$BR$2000,DB$3:DB$2000,1,1))/_xlfn.XLOOKUP($BR83,$BR$3:$BR$2000,$BR$3:$BR$2000,1,1), 1)))</f>
        <v>#N/A</v>
      </c>
      <c r="DE83" t="e">
        <f t="shared" si="92"/>
        <v>#N/A</v>
      </c>
      <c r="DF83" t="e" cm="1">
        <f t="array" ref="DF83">IFERROR(IF(OR(ISNA($A83),$AC83&lt;100,INDEX(International!X$3:X$2000,_xlfn.XMATCH(100,International!X$3:X$2000,1,1)+$BR83)=""),NA(),INDEX(International!X$3:X$2000,_xlfn.XMATCH(100,International!X$3:X$2000,1,1)+$BR83)), NA())</f>
        <v>#N/A</v>
      </c>
      <c r="DG83" t="e">
        <f t="shared" si="58"/>
        <v>#N/A</v>
      </c>
      <c r="DH83" t="e">
        <f>IF(OR(ISNA($A83),$AC83&lt;100),NA(),IF($BR83=0,0,FLOOR((DF83-_xlfn.XLOOKUP(_xlfn.AGGREGATE(5,6,$BR$3:$BR2034),$BR$3:$BR$2000,DF$3:DF$2000,1,1))/_xlfn.XLOOKUP($BR83,$BR$3:$BR$2000,$BR$3:$BR$2000,1,1), 1)))</f>
        <v>#N/A</v>
      </c>
      <c r="DI83" t="e">
        <f t="shared" si="93"/>
        <v>#N/A</v>
      </c>
      <c r="DJ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82+1,DJ82+1,NA())))</f>
        <v>#N/A</v>
      </c>
      <c r="DK83" t="e" cm="1">
        <f t="array" ref="DK83">IFERROR(IF(ISNA($A83),NA(),INDEX(B$3:B$2000,_xlfn.XMATCH(Configuration!$B$12,B$3:B$2000,1,1)+$DJ83)-0), NA())</f>
        <v>#N/A</v>
      </c>
      <c r="DL83" t="e" cm="1">
        <f t="array" ref="DL83">IFERROR(IF(ISNA($A83),NA(),INDEX(E$3:E$2000,_xlfn.XMATCH(Configuration!$B$12,E$3:E$2000,1,1)+$DJ83)-0), NA())</f>
        <v>#N/A</v>
      </c>
      <c r="DM83" t="e" cm="1">
        <f t="array" ref="DM83">IFERROR(IF(ISNA($A83),NA(),INDEX(H$3:H$2000,_xlfn.XMATCH(Configuration!$B$12,H$3:H$2000,1,1)+$DJ83)-0), NA())</f>
        <v>#N/A</v>
      </c>
      <c r="DN83" t="e" cm="1">
        <f t="array" ref="DN83">IFERROR(IF(ISNA($A83),NA(),INDEX(K$3:K$2000,_xlfn.XMATCH(Configuration!$B$12,K$3:K$2000,1,1)+$DJ83)-0), NA())</f>
        <v>#N/A</v>
      </c>
      <c r="DO83" t="e" cm="1">
        <f t="array" ref="DO83">IFERROR(IF(ISNA($A83),NA(),INDEX(N$3:N$2000,_xlfn.XMATCH(Configuration!$B$12,N$3:N$2000,1,1)+$DJ83)-0), NA())</f>
        <v>#N/A</v>
      </c>
      <c r="DP83" t="e" cm="1">
        <f t="array" ref="DP83">IFERROR(IF(ISNA($A83),NA(),INDEX(Q$3:Q$2000,_xlfn.XMATCH(Configuration!$B$12,Q$3:Q$2000,1,1)+$DJ83)-0), NA())</f>
        <v>#N/A</v>
      </c>
      <c r="DQ83" t="e" cm="1">
        <f t="array" ref="DQ83">IFERROR(IF(ISNA($A83),NA(),INDEX(T$3:T$2000,_xlfn.XMATCH(Configuration!$B$12,T$3:T$2000,1,1)+$DJ83)-0), NA())</f>
        <v>#N/A</v>
      </c>
      <c r="DR83" t="e" cm="1">
        <f t="array" ref="DR83">IFERROR(IF(ISNA($A83),NA(),INDEX(W$3:W$2000,_xlfn.XMATCH(Configuration!$B$12,W$3:W$2000,1,1)+$DJ83)-0), NA())</f>
        <v>#N/A</v>
      </c>
    </row>
    <row r="84" spans="1:122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59"/>
        <v/>
      </c>
      <c r="AD84" t="str">
        <f t="shared" si="60"/>
        <v/>
      </c>
      <c r="AE84" t="str">
        <f t="shared" si="61"/>
        <v/>
      </c>
      <c r="AF84" s="5" t="str">
        <f t="shared" si="62"/>
        <v/>
      </c>
      <c r="AG84" t="str">
        <f t="shared" si="63"/>
        <v/>
      </c>
      <c r="AH84" t="str">
        <f t="shared" si="64"/>
        <v/>
      </c>
      <c r="AI84" t="str">
        <f t="shared" si="65"/>
        <v/>
      </c>
      <c r="AJ84" t="str">
        <f t="shared" si="66"/>
        <v/>
      </c>
      <c r="AK84" t="str">
        <f t="shared" si="67"/>
        <v/>
      </c>
      <c r="AL84" s="2" t="str">
        <f t="shared" si="68"/>
        <v/>
      </c>
      <c r="AM84" s="2" t="str">
        <f t="shared" si="69"/>
        <v/>
      </c>
      <c r="AN84" s="2" t="str">
        <f t="shared" si="70"/>
        <v/>
      </c>
      <c r="AO84" s="2" t="str">
        <f t="shared" si="71"/>
        <v/>
      </c>
      <c r="AP84" s="2" t="str">
        <f t="shared" si="72"/>
        <v/>
      </c>
      <c r="AQ84" s="2" t="str">
        <f t="shared" si="73"/>
        <v/>
      </c>
      <c r="AR84" s="2" t="str">
        <f t="shared" si="74"/>
        <v/>
      </c>
      <c r="AS84" s="2" t="str">
        <f t="shared" si="75"/>
        <v/>
      </c>
      <c r="AT84" s="2" t="str">
        <f t="shared" si="76"/>
        <v/>
      </c>
      <c r="AU84" s="2" t="str">
        <f t="shared" si="77"/>
        <v/>
      </c>
      <c r="AV84" s="3" t="str">
        <f t="shared" ca="1" si="78"/>
        <v/>
      </c>
      <c r="AW84" s="2" t="str">
        <f t="shared" si="79"/>
        <v/>
      </c>
      <c r="AX84" s="2" t="str">
        <f t="shared" si="80"/>
        <v/>
      </c>
      <c r="AY84" t="str">
        <f t="shared" si="81"/>
        <v/>
      </c>
      <c r="AZ84" t="str">
        <f t="shared" si="8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83"/>
        <v>#N/A</v>
      </c>
      <c r="BS84" t="e">
        <f>IFERROR(IF(OR(ISNA($A84),$AC84&lt;100),NA(),IF(FLOOR(2^($BR84+(LOG(100)/LOG(2))),2)-100&gt; _xlfn.AGGREGATE(4,6,$BZ$3:$DF$2000)+2000,NA(),FLOOR(2^($BR84+(LOG(100)/LOG(2))),2))), NA())</f>
        <v>#N/A</v>
      </c>
      <c r="BT84" t="e">
        <f>IFERROR(IF(OR(ISNA($A84),$AC84&lt;100),NA(),IF(FLOOR((2^(($BR84+4*LOG(10)/LOG(2))/2)),2)&gt; _xlfn.AGGREGATE(4,6,$BZ$3:$DF$2000)+2000,NA(),FLOOR((2^(($BR84+4*LOG(10)/LOG(2))/2)),2))), NA())</f>
        <v>#N/A</v>
      </c>
      <c r="BU84" t="e">
        <f>IFERROR(IF(OR(ISNA($A84),$AC84&lt;100),NA(),IF(FLOOR((2^(($BR84+6*LOG(10)/LOG(2))/3)),2)&gt; _xlfn.AGGREGATE(4,6,$BZ$3:$DF$2000)+2000,NA(),FLOOR((2^(($BR84+6*LOG(10)/LOG(2))/3)),2))), NA())</f>
        <v>#N/A</v>
      </c>
      <c r="BV84" t="e">
        <f>IFERROR(IF(OR(ISNA($A84),$AC84&lt;100),NA(),IF(FLOOR((2^(($BR84+8*LOG(10)/LOG(2))/4)),2)&gt; _xlfn.AGGREGATE(4,6,$BZ$3:$DF$2000)+2000,NA(),FLOOR((2^(($BR84+8*LOG(10)/LOG(2))/4)),2))), NA())</f>
        <v>#N/A</v>
      </c>
      <c r="BW84" t="e">
        <f>IFERROR(IF(OR(ISNA($A84),$AC84&lt;100),NA(),IF(FLOOR((2^(($BR84+10*LOG(10)/LOG(2))/5)),2)&gt; _xlfn.AGGREGATE(4,6,$BZ$3:$DF$2000)+2000,NA(),FLOOR((2^(($BR84+10*LOG(10)/LOG(2))/5)),2))),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_xlfn.AGGREGATE(4,6,$BZ$3:$DF$2000)+2000,NA(),FLOOR((2^(($BR84+2*_xlfn.XLOOKUP(_xlfn.AGGREGATE(4,6,$BR$3:$BR2035),$BR$3:$BR$2000,$CA$3:$CA$2000,1,1)*LOG(10)/LOG(2))/_xlfn.XLOOKUP(_xlfn.AGGREGATE(4,6,$BR$3:$BR2035),$BR$3:$BR$2000,$CA$3:$CA$2000,1,1))),2))),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84"/>
        <v>#N/A</v>
      </c>
      <c r="CA84" t="e">
        <f t="shared" si="51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>
        <f t="shared" si="85"/>
        <v>#N/A</v>
      </c>
      <c r="CD84" t="e" cm="1">
        <f t="array" ref="CD84">IFERROR(IF(OR(ISNA($A84),$AC84&lt;100,INDEX(International!C$3:C$2000,_xlfn.XMATCH(100,International!C$3:C$2000,1,1)+$BR84)=""),NA(),INDEX(International!C$3:C$2000,_xlfn.XMATCH(100,International!C$3:C$2000,1,1)+$BR84)), NA())</f>
        <v>#N/A</v>
      </c>
      <c r="CE84" t="e">
        <f t="shared" si="52"/>
        <v>#N/A</v>
      </c>
      <c r="CF84" t="e">
        <f>IF(OR(ISNA($A84),$AC84&lt;100),NA(),IF($BR84=0,0,FLOOR((CD84-_xlfn.XLOOKUP(_xlfn.AGGREGATE(5,6,$BR$3:$BR2035),$BR$3:$BR$2000,CD$3:CD$2000,1,1))/_xlfn.XLOOKUP($BR84,$BR$3:$BR$2000,$BR$3:$BR$2000,1,1), 1)))</f>
        <v>#N/A</v>
      </c>
      <c r="CG84" t="e">
        <f t="shared" si="86"/>
        <v>#N/A</v>
      </c>
      <c r="CH84" t="e" cm="1">
        <f t="array" ref="CH84">IFERROR(IF(OR(ISNA($A84),$AC84&lt;100,INDEX(International!F$3:F$2000,_xlfn.XMATCH(100,International!F$3:F$2000,1,1)+$BR84)=""),NA(),INDEX(International!F$3:F$2000,_xlfn.XMATCH(100,International!F$3:F$2000,1,1)+$BR84)), NA())</f>
        <v>#N/A</v>
      </c>
      <c r="CI84" t="e">
        <f t="shared" si="53"/>
        <v>#N/A</v>
      </c>
      <c r="CJ84" t="e">
        <f>IF(OR(ISNA($A84),$AC84&lt;100),NA(),IF($BR84=0,0,FLOOR((CH84-_xlfn.XLOOKUP(_xlfn.AGGREGATE(5,6,$BR$3:$BR2035),$BR$3:$BR$2000,CH$3:CH$2000,1,1))/_xlfn.XLOOKUP($BR84,$BR$3:$BR$2000,$BR$3:$BR$2000,1,1), 1)))</f>
        <v>#N/A</v>
      </c>
      <c r="CK84" t="e">
        <f t="shared" si="87"/>
        <v>#N/A</v>
      </c>
      <c r="CL84" t="e" cm="1">
        <f t="array" ref="CL84">IFERROR(IF(OR(ISNA($A84),$AC84&lt;100,INDEX(International!I$3:I$2000,_xlfn.XMATCH(100,International!I$3:I$2000,1,1)+$BR84)=""),NA(),INDEX(International!I$3:I$2000,_xlfn.XMATCH(100,International!I$3:I$2000,1,1)+$BR84)), NA())</f>
        <v>#N/A</v>
      </c>
      <c r="CM84" t="e">
        <f t="shared" si="54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>
        <f t="shared" si="88"/>
        <v>#N/A</v>
      </c>
      <c r="CP84" t="e" cm="1">
        <f t="array" ref="CP84">IFERROR(IF(OR(ISNA($A84),$AC84&lt;100,INDEX(International!L$3:L$2000,_xlfn.XMATCH(100,International!L$3:L$2000,1,1)+$BR84)=""),NA(),INDEX(International!L$3:L$2000,_xlfn.XMATCH(100,International!L$3:L$2000,1,1)+$BR84)), NA())</f>
        <v>#N/A</v>
      </c>
      <c r="CQ84" t="e">
        <f t="shared" si="55"/>
        <v>#N/A</v>
      </c>
      <c r="CR84" t="e">
        <f>IF(OR(ISNA($A84),$AC84&lt;100),NA(),IF($BR84=0,0,FLOOR((CP84-_xlfn.XLOOKUP(_xlfn.AGGREGATE(5,6,$BR$3:$BR2035),$BR$3:$BR$2000,CP$3:CP$2000,1,1))/_xlfn.XLOOKUP($BR84,$BR$3:$BR$2000,$BR$3:$BR$2000,1,1), 1)))</f>
        <v>#N/A</v>
      </c>
      <c r="CS84" t="e">
        <f t="shared" si="89"/>
        <v>#N/A</v>
      </c>
      <c r="CT84" t="e" cm="1">
        <f t="array" ref="CT84">IFERROR(IF(OR(ISNA($A84),$AC84&lt;100,INDEX(International!O$3:O$2000,_xlfn.XMATCH(100,International!O$3:O$2000,1,1)+$BR84)=""),NA(),INDEX(International!O$3:O$2000,_xlfn.XMATCH(100,International!O$3:O$2000,1,1)+$BR84)), NA())</f>
        <v>#N/A</v>
      </c>
      <c r="CU84" t="e">
        <f>IF(OR(ISNA($A84),$AC84&lt;100),NA(),IF(CT84=100,0,($BR84*LOG(2)/LOG(CT84/100))))</f>
        <v>#N/A</v>
      </c>
      <c r="CV84" t="e">
        <f>IF(OR(ISNA($A84),$AC84&lt;100),NA(),IF($BR84=0,0,FLOOR((CT84-_xlfn.XLOOKUP(_xlfn.AGGREGATE(5,6,$BR$3:$BR2035),$BR$3:$BR$2000,CT$3:CT$2000,1,1))/_xlfn.XLOOKUP($BR84,$BR$3:$BR$2000,$BR$3:$BR$2000,1,1), 1)))</f>
        <v>#N/A</v>
      </c>
      <c r="CW84" t="e">
        <f t="shared" si="90"/>
        <v>#N/A</v>
      </c>
      <c r="CX84" t="e" cm="1">
        <f t="array" ref="CX84">IFERROR(IF(OR(ISNA($A84),$AC84&lt;100,INDEX(International!R$3:R$2000,_xlfn.XMATCH(100,International!R$3:R$2000,1,1)+$BR84)=""),NA(),INDEX(International!R$3:R$2000,_xlfn.XMATCH(100,International!R$3:R$2000,1,1)+$BR84)), NA())</f>
        <v>#N/A</v>
      </c>
      <c r="CY84" t="e">
        <f t="shared" si="56"/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 t="shared" si="91"/>
        <v>#N/A</v>
      </c>
      <c r="DB84" t="e" cm="1">
        <f t="array" ref="DB84">IFERROR(IF(OR(ISNA($A84),$AC84&lt;100,INDEX(International!U$3:U$2000,_xlfn.XMATCH(100,International!U$3:U$2000,1,1)+$BR84)=""),NA(),INDEX(International!U$3:U$2000,_xlfn.XMATCH(100,International!U$3:U$2000,1,1)+$BR84)), NA())</f>
        <v>#N/A</v>
      </c>
      <c r="DC84" t="e">
        <f t="shared" si="57"/>
        <v>#N/A</v>
      </c>
      <c r="DD84" t="e">
        <f>IF(OR(ISNA($A84),$AC84&lt;100),NA(),IF($BR84=0,0,FLOOR((DB84-_xlfn.XLOOKUP(_xlfn.AGGREGATE(5,6,$BR$3:$BR2035),$BR$3:$BR$2000,DB$3:DB$2000,1,1))/_xlfn.XLOOKUP($BR84,$BR$3:$BR$2000,$BR$3:$BR$2000,1,1), 1)))</f>
        <v>#N/A</v>
      </c>
      <c r="DE84" t="e">
        <f t="shared" si="92"/>
        <v>#N/A</v>
      </c>
      <c r="DF84" t="e" cm="1">
        <f t="array" ref="DF84">IFERROR(IF(OR(ISNA($A84),$AC84&lt;100,INDEX(International!X$3:X$2000,_xlfn.XMATCH(100,International!X$3:X$2000,1,1)+$BR84)=""),NA(),INDEX(International!X$3:X$2000,_xlfn.XMATCH(100,International!X$3:X$2000,1,1)+$BR84)), NA())</f>
        <v>#N/A</v>
      </c>
      <c r="DG84" t="e">
        <f t="shared" si="58"/>
        <v>#N/A</v>
      </c>
      <c r="DH84" t="e">
        <f>IF(OR(ISNA($A84),$AC84&lt;100),NA(),IF($BR84=0,0,FLOOR((DF84-_xlfn.XLOOKUP(_xlfn.AGGREGATE(5,6,$BR$3:$BR2035),$BR$3:$BR$2000,DF$3:DF$2000,1,1))/_xlfn.XLOOKUP($BR84,$BR$3:$BR$2000,$BR$3:$BR$2000,1,1), 1)))</f>
        <v>#N/A</v>
      </c>
      <c r="DI84" t="e">
        <f t="shared" si="93"/>
        <v>#N/A</v>
      </c>
      <c r="DJ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83+1,DJ83+1,NA())))</f>
        <v>#N/A</v>
      </c>
      <c r="DK84" t="e" cm="1">
        <f t="array" ref="DK84">IFERROR(IF(ISNA($A84),NA(),INDEX(B$3:B$2000,_xlfn.XMATCH(Configuration!$B$12,B$3:B$2000,1,1)+$DJ84)-0), NA())</f>
        <v>#N/A</v>
      </c>
      <c r="DL84" t="e" cm="1">
        <f t="array" ref="DL84">IFERROR(IF(ISNA($A84),NA(),INDEX(E$3:E$2000,_xlfn.XMATCH(Configuration!$B$12,E$3:E$2000,1,1)+$DJ84)-0), NA())</f>
        <v>#N/A</v>
      </c>
      <c r="DM84" t="e" cm="1">
        <f t="array" ref="DM84">IFERROR(IF(ISNA($A84),NA(),INDEX(H$3:H$2000,_xlfn.XMATCH(Configuration!$B$12,H$3:H$2000,1,1)+$DJ84)-0), NA())</f>
        <v>#N/A</v>
      </c>
      <c r="DN84" t="e" cm="1">
        <f t="array" ref="DN84">IFERROR(IF(ISNA($A84),NA(),INDEX(K$3:K$2000,_xlfn.XMATCH(Configuration!$B$12,K$3:K$2000,1,1)+$DJ84)-0), NA())</f>
        <v>#N/A</v>
      </c>
      <c r="DO84" t="e" cm="1">
        <f t="array" ref="DO84">IFERROR(IF(ISNA($A84),NA(),INDEX(N$3:N$2000,_xlfn.XMATCH(Configuration!$B$12,N$3:N$2000,1,1)+$DJ84)-0), NA())</f>
        <v>#N/A</v>
      </c>
      <c r="DP84" t="e" cm="1">
        <f t="array" ref="DP84">IFERROR(IF(ISNA($A84),NA(),INDEX(Q$3:Q$2000,_xlfn.XMATCH(Configuration!$B$12,Q$3:Q$2000,1,1)+$DJ84)-0), NA())</f>
        <v>#N/A</v>
      </c>
      <c r="DQ84" t="e" cm="1">
        <f t="array" ref="DQ84">IFERROR(IF(ISNA($A84),NA(),INDEX(T$3:T$2000,_xlfn.XMATCH(Configuration!$B$12,T$3:T$2000,1,1)+$DJ84)-0), NA())</f>
        <v>#N/A</v>
      </c>
      <c r="DR84" t="e" cm="1">
        <f t="array" ref="DR84">IFERROR(IF(ISNA($A84),NA(),INDEX(W$3:W$2000,_xlfn.XMATCH(Configuration!$B$12,W$3:W$2000,1,1)+$DJ84)-0), NA())</f>
        <v>#N/A</v>
      </c>
    </row>
    <row r="85" spans="1:122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59"/>
        <v/>
      </c>
      <c r="AD85" t="str">
        <f t="shared" si="60"/>
        <v/>
      </c>
      <c r="AE85" t="str">
        <f t="shared" si="61"/>
        <v/>
      </c>
      <c r="AF85" s="5" t="str">
        <f t="shared" si="62"/>
        <v/>
      </c>
      <c r="AG85" t="str">
        <f t="shared" si="63"/>
        <v/>
      </c>
      <c r="AH85" t="str">
        <f t="shared" si="64"/>
        <v/>
      </c>
      <c r="AI85" t="str">
        <f t="shared" si="65"/>
        <v/>
      </c>
      <c r="AJ85" t="str">
        <f t="shared" si="66"/>
        <v/>
      </c>
      <c r="AK85" t="str">
        <f t="shared" si="67"/>
        <v/>
      </c>
      <c r="AL85" s="2" t="str">
        <f t="shared" si="68"/>
        <v/>
      </c>
      <c r="AM85" s="2" t="str">
        <f t="shared" si="69"/>
        <v/>
      </c>
      <c r="AN85" s="2" t="str">
        <f t="shared" si="70"/>
        <v/>
      </c>
      <c r="AO85" s="2" t="str">
        <f t="shared" si="71"/>
        <v/>
      </c>
      <c r="AP85" s="2" t="str">
        <f t="shared" si="72"/>
        <v/>
      </c>
      <c r="AQ85" s="2" t="str">
        <f t="shared" si="73"/>
        <v/>
      </c>
      <c r="AR85" s="2" t="str">
        <f t="shared" si="74"/>
        <v/>
      </c>
      <c r="AS85" s="2" t="str">
        <f t="shared" si="75"/>
        <v/>
      </c>
      <c r="AT85" s="2" t="str">
        <f t="shared" si="76"/>
        <v/>
      </c>
      <c r="AU85" s="2" t="str">
        <f t="shared" si="77"/>
        <v/>
      </c>
      <c r="AV85" s="3" t="str">
        <f t="shared" ca="1" si="78"/>
        <v/>
      </c>
      <c r="AW85" s="2" t="str">
        <f t="shared" si="79"/>
        <v/>
      </c>
      <c r="AX85" s="2" t="str">
        <f t="shared" si="80"/>
        <v/>
      </c>
      <c r="AY85" t="str">
        <f t="shared" si="81"/>
        <v/>
      </c>
      <c r="AZ85" t="str">
        <f t="shared" si="8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83"/>
        <v>#N/A</v>
      </c>
      <c r="BS85" t="e">
        <f>IFERROR(IF(OR(ISNA($A85),$AC85&lt;100),NA(),IF(FLOOR(2^($BR85+(LOG(100)/LOG(2))),2)-100&gt; _xlfn.AGGREGATE(4,6,$BZ$3:$DF$2000)+2000,NA(),FLOOR(2^($BR85+(LOG(100)/LOG(2))),2))), NA())</f>
        <v>#N/A</v>
      </c>
      <c r="BT85" t="e">
        <f>IFERROR(IF(OR(ISNA($A85),$AC85&lt;100),NA(),IF(FLOOR((2^(($BR85+4*LOG(10)/LOG(2))/2)),2)&gt; _xlfn.AGGREGATE(4,6,$BZ$3:$DF$2000)+2000,NA(),FLOOR((2^(($BR85+4*LOG(10)/LOG(2))/2)),2))), NA())</f>
        <v>#N/A</v>
      </c>
      <c r="BU85" t="e">
        <f>IFERROR(IF(OR(ISNA($A85),$AC85&lt;100),NA(),IF(FLOOR((2^(($BR85+6*LOG(10)/LOG(2))/3)),2)&gt; _xlfn.AGGREGATE(4,6,$BZ$3:$DF$2000)+2000,NA(),FLOOR((2^(($BR85+6*LOG(10)/LOG(2))/3)),2))), NA())</f>
        <v>#N/A</v>
      </c>
      <c r="BV85" t="e">
        <f>IFERROR(IF(OR(ISNA($A85),$AC85&lt;100),NA(),IF(FLOOR((2^(($BR85+8*LOG(10)/LOG(2))/4)),2)&gt; _xlfn.AGGREGATE(4,6,$BZ$3:$DF$2000)+2000,NA(),FLOOR((2^(($BR85+8*LOG(10)/LOG(2))/4)),2))), NA())</f>
        <v>#N/A</v>
      </c>
      <c r="BW85" t="e">
        <f>IFERROR(IF(OR(ISNA($A85),$AC85&lt;100),NA(),IF(FLOOR((2^(($BR85+10*LOG(10)/LOG(2))/5)),2)&gt; _xlfn.AGGREGATE(4,6,$BZ$3:$DF$2000)+2000,NA(),FLOOR((2^(($BR85+10*LOG(10)/LOG(2))/5)),2))),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_xlfn.AGGREGATE(4,6,$BZ$3:$DF$2000)+2000,NA(),FLOOR((2^(($BR85+2*_xlfn.XLOOKUP(_xlfn.AGGREGATE(4,6,$BR$3:$BR2036),$BR$3:$BR$2000,$CA$3:$CA$2000,1,1)*LOG(10)/LOG(2))/_xlfn.XLOOKUP(_xlfn.AGGREGATE(4,6,$BR$3:$BR2036),$BR$3:$BR$2000,$CA$3:$CA$2000,1,1))),2))),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84"/>
        <v>#N/A</v>
      </c>
      <c r="CA85" t="e">
        <f t="shared" si="51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>
        <f t="shared" si="85"/>
        <v>#N/A</v>
      </c>
      <c r="CD85" t="e" cm="1">
        <f t="array" ref="CD85">IFERROR(IF(OR(ISNA($A85),$AC85&lt;100,INDEX(International!C$3:C$2000,_xlfn.XMATCH(100,International!C$3:C$2000,1,1)+$BR85)=""),NA(),INDEX(International!C$3:C$2000,_xlfn.XMATCH(100,International!C$3:C$2000,1,1)+$BR85)), NA())</f>
        <v>#N/A</v>
      </c>
      <c r="CE85" t="e">
        <f t="shared" si="52"/>
        <v>#N/A</v>
      </c>
      <c r="CF85" t="e">
        <f>IF(OR(ISNA($A85),$AC85&lt;100),NA(),IF($BR85=0,0,FLOOR((CD85-_xlfn.XLOOKUP(_xlfn.AGGREGATE(5,6,$BR$3:$BR2036),$BR$3:$BR$2000,CD$3:CD$2000,1,1))/_xlfn.XLOOKUP($BR85,$BR$3:$BR$2000,$BR$3:$BR$2000,1,1), 1)))</f>
        <v>#N/A</v>
      </c>
      <c r="CG85" t="e">
        <f t="shared" si="86"/>
        <v>#N/A</v>
      </c>
      <c r="CH85" t="e" cm="1">
        <f t="array" ref="CH85">IFERROR(IF(OR(ISNA($A85),$AC85&lt;100,INDEX(International!F$3:F$2000,_xlfn.XMATCH(100,International!F$3:F$2000,1,1)+$BR85)=""),NA(),INDEX(International!F$3:F$2000,_xlfn.XMATCH(100,International!F$3:F$2000,1,1)+$BR85)), NA())</f>
        <v>#N/A</v>
      </c>
      <c r="CI85" t="e">
        <f t="shared" si="53"/>
        <v>#N/A</v>
      </c>
      <c r="CJ85" t="e">
        <f>IF(OR(ISNA($A85),$AC85&lt;100),NA(),IF($BR85=0,0,FLOOR((CH85-_xlfn.XLOOKUP(_xlfn.AGGREGATE(5,6,$BR$3:$BR2036),$BR$3:$BR$2000,CH$3:CH$2000,1,1))/_xlfn.XLOOKUP($BR85,$BR$3:$BR$2000,$BR$3:$BR$2000,1,1), 1)))</f>
        <v>#N/A</v>
      </c>
      <c r="CK85" t="e">
        <f t="shared" si="87"/>
        <v>#N/A</v>
      </c>
      <c r="CL85" t="e" cm="1">
        <f t="array" ref="CL85">IFERROR(IF(OR(ISNA($A85),$AC85&lt;100,INDEX(International!I$3:I$2000,_xlfn.XMATCH(100,International!I$3:I$2000,1,1)+$BR85)=""),NA(),INDEX(International!I$3:I$2000,_xlfn.XMATCH(100,International!I$3:I$2000,1,1)+$BR85)), NA())</f>
        <v>#N/A</v>
      </c>
      <c r="CM85" t="e">
        <f t="shared" si="54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>
        <f t="shared" si="88"/>
        <v>#N/A</v>
      </c>
      <c r="CP85" t="e" cm="1">
        <f t="array" ref="CP85">IFERROR(IF(OR(ISNA($A85),$AC85&lt;100,INDEX(International!L$3:L$2000,_xlfn.XMATCH(100,International!L$3:L$2000,1,1)+$BR85)=""),NA(),INDEX(International!L$3:L$2000,_xlfn.XMATCH(100,International!L$3:L$2000,1,1)+$BR85)), NA())</f>
        <v>#N/A</v>
      </c>
      <c r="CQ85" t="e">
        <f t="shared" si="55"/>
        <v>#N/A</v>
      </c>
      <c r="CR85" t="e">
        <f>IF(OR(ISNA($A85),$AC85&lt;100),NA(),IF($BR85=0,0,FLOOR((CP85-_xlfn.XLOOKUP(_xlfn.AGGREGATE(5,6,$BR$3:$BR2036),$BR$3:$BR$2000,CP$3:CP$2000,1,1))/_xlfn.XLOOKUP($BR85,$BR$3:$BR$2000,$BR$3:$BR$2000,1,1), 1)))</f>
        <v>#N/A</v>
      </c>
      <c r="CS85" t="e">
        <f t="shared" si="89"/>
        <v>#N/A</v>
      </c>
      <c r="CT85" t="e" cm="1">
        <f t="array" ref="CT85">IFERROR(IF(OR(ISNA($A85),$AC85&lt;100,INDEX(International!O$3:O$2000,_xlfn.XMATCH(100,International!O$3:O$2000,1,1)+$BR85)=""),NA(),INDEX(International!O$3:O$2000,_xlfn.XMATCH(100,International!O$3:O$2000,1,1)+$BR85)), NA())</f>
        <v>#N/A</v>
      </c>
      <c r="CU85" t="e">
        <f>IF(OR(ISNA($A85),$AC85&lt;100),NA(),IF(CT85=100,0,($BR85*LOG(2)/LOG(CT85/100))))</f>
        <v>#N/A</v>
      </c>
      <c r="CV85" t="e">
        <f>IF(OR(ISNA($A85),$AC85&lt;100),NA(),IF($BR85=0,0,FLOOR((CT85-_xlfn.XLOOKUP(_xlfn.AGGREGATE(5,6,$BR$3:$BR2036),$BR$3:$BR$2000,CT$3:CT$2000,1,1))/_xlfn.XLOOKUP($BR85,$BR$3:$BR$2000,$BR$3:$BR$2000,1,1), 1)))</f>
        <v>#N/A</v>
      </c>
      <c r="CW85" t="e">
        <f t="shared" si="90"/>
        <v>#N/A</v>
      </c>
      <c r="CX85" t="e" cm="1">
        <f t="array" ref="CX85">IFERROR(IF(OR(ISNA($A85),$AC85&lt;100,INDEX(International!R$3:R$2000,_xlfn.XMATCH(100,International!R$3:R$2000,1,1)+$BR85)=""),NA(),INDEX(International!R$3:R$2000,_xlfn.XMATCH(100,International!R$3:R$2000,1,1)+$BR85)), NA())</f>
        <v>#N/A</v>
      </c>
      <c r="CY85" t="e">
        <f t="shared" si="56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 t="shared" si="91"/>
        <v>#N/A</v>
      </c>
      <c r="DB85" t="e" cm="1">
        <f t="array" ref="DB85">IFERROR(IF(OR(ISNA($A85),$AC85&lt;100,INDEX(International!U$3:U$2000,_xlfn.XMATCH(100,International!U$3:U$2000,1,1)+$BR85)=""),NA(),INDEX(International!U$3:U$2000,_xlfn.XMATCH(100,International!U$3:U$2000,1,1)+$BR85)), NA())</f>
        <v>#N/A</v>
      </c>
      <c r="DC85" t="e">
        <f t="shared" si="57"/>
        <v>#N/A</v>
      </c>
      <c r="DD85" t="e">
        <f>IF(OR(ISNA($A85),$AC85&lt;100),NA(),IF($BR85=0,0,FLOOR((DB85-_xlfn.XLOOKUP(_xlfn.AGGREGATE(5,6,$BR$3:$BR2036),$BR$3:$BR$2000,DB$3:DB$2000,1,1))/_xlfn.XLOOKUP($BR85,$BR$3:$BR$2000,$BR$3:$BR$2000,1,1), 1)))</f>
        <v>#N/A</v>
      </c>
      <c r="DE85" t="e">
        <f t="shared" si="92"/>
        <v>#N/A</v>
      </c>
      <c r="DF85" t="e" cm="1">
        <f t="array" ref="DF85">IFERROR(IF(OR(ISNA($A85),$AC85&lt;100,INDEX(International!X$3:X$2000,_xlfn.XMATCH(100,International!X$3:X$2000,1,1)+$BR85)=""),NA(),INDEX(International!X$3:X$2000,_xlfn.XMATCH(100,International!X$3:X$2000,1,1)+$BR85)), NA())</f>
        <v>#N/A</v>
      </c>
      <c r="DG85" t="e">
        <f t="shared" si="58"/>
        <v>#N/A</v>
      </c>
      <c r="DH85" t="e">
        <f>IF(OR(ISNA($A85),$AC85&lt;100),NA(),IF($BR85=0,0,FLOOR((DF85-_xlfn.XLOOKUP(_xlfn.AGGREGATE(5,6,$BR$3:$BR2036),$BR$3:$BR$2000,DF$3:DF$2000,1,1))/_xlfn.XLOOKUP($BR85,$BR$3:$BR$2000,$BR$3:$BR$2000,1,1), 1)))</f>
        <v>#N/A</v>
      </c>
      <c r="DI85" t="e">
        <f t="shared" si="93"/>
        <v>#N/A</v>
      </c>
      <c r="DJ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84+1,DJ84+1,NA())))</f>
        <v>#N/A</v>
      </c>
      <c r="DK85" t="e" cm="1">
        <f t="array" ref="DK85">IFERROR(IF(ISNA($A85),NA(),INDEX(B$3:B$2000,_xlfn.XMATCH(Configuration!$B$12,B$3:B$2000,1,1)+$DJ85)-0), NA())</f>
        <v>#N/A</v>
      </c>
      <c r="DL85" t="e" cm="1">
        <f t="array" ref="DL85">IFERROR(IF(ISNA($A85),NA(),INDEX(E$3:E$2000,_xlfn.XMATCH(Configuration!$B$12,E$3:E$2000,1,1)+$DJ85)-0), NA())</f>
        <v>#N/A</v>
      </c>
      <c r="DM85" t="e" cm="1">
        <f t="array" ref="DM85">IFERROR(IF(ISNA($A85),NA(),INDEX(H$3:H$2000,_xlfn.XMATCH(Configuration!$B$12,H$3:H$2000,1,1)+$DJ85)-0), NA())</f>
        <v>#N/A</v>
      </c>
      <c r="DN85" t="e" cm="1">
        <f t="array" ref="DN85">IFERROR(IF(ISNA($A85),NA(),INDEX(K$3:K$2000,_xlfn.XMATCH(Configuration!$B$12,K$3:K$2000,1,1)+$DJ85)-0), NA())</f>
        <v>#N/A</v>
      </c>
      <c r="DO85" t="e" cm="1">
        <f t="array" ref="DO85">IFERROR(IF(ISNA($A85),NA(),INDEX(N$3:N$2000,_xlfn.XMATCH(Configuration!$B$12,N$3:N$2000,1,1)+$DJ85)-0), NA())</f>
        <v>#N/A</v>
      </c>
      <c r="DP85" t="e" cm="1">
        <f t="array" ref="DP85">IFERROR(IF(ISNA($A85),NA(),INDEX(Q$3:Q$2000,_xlfn.XMATCH(Configuration!$B$12,Q$3:Q$2000,1,1)+$DJ85)-0), NA())</f>
        <v>#N/A</v>
      </c>
      <c r="DQ85" t="e" cm="1">
        <f t="array" ref="DQ85">IFERROR(IF(ISNA($A85),NA(),INDEX(T$3:T$2000,_xlfn.XMATCH(Configuration!$B$12,T$3:T$2000,1,1)+$DJ85)-0), NA())</f>
        <v>#N/A</v>
      </c>
      <c r="DR85" t="e" cm="1">
        <f t="array" ref="DR85">IFERROR(IF(ISNA($A85),NA(),INDEX(W$3:W$2000,_xlfn.XMATCH(Configuration!$B$12,W$3:W$2000,1,1)+$DJ85)-0), NA())</f>
        <v>#N/A</v>
      </c>
    </row>
    <row r="86" spans="1:122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59"/>
        <v/>
      </c>
      <c r="AD86" t="str">
        <f t="shared" si="60"/>
        <v/>
      </c>
      <c r="AE86" t="str">
        <f t="shared" si="61"/>
        <v/>
      </c>
      <c r="AF86" s="5" t="str">
        <f t="shared" si="62"/>
        <v/>
      </c>
      <c r="AG86" t="str">
        <f t="shared" si="63"/>
        <v/>
      </c>
      <c r="AH86" t="str">
        <f t="shared" si="64"/>
        <v/>
      </c>
      <c r="AI86" t="str">
        <f t="shared" si="65"/>
        <v/>
      </c>
      <c r="AJ86" t="str">
        <f t="shared" si="66"/>
        <v/>
      </c>
      <c r="AK86" t="str">
        <f t="shared" si="67"/>
        <v/>
      </c>
      <c r="AL86" s="2" t="str">
        <f t="shared" si="68"/>
        <v/>
      </c>
      <c r="AM86" s="2" t="str">
        <f t="shared" si="69"/>
        <v/>
      </c>
      <c r="AN86" s="2" t="str">
        <f t="shared" si="70"/>
        <v/>
      </c>
      <c r="AO86" s="2" t="str">
        <f t="shared" si="71"/>
        <v/>
      </c>
      <c r="AP86" s="2" t="str">
        <f t="shared" si="72"/>
        <v/>
      </c>
      <c r="AQ86" s="2" t="str">
        <f t="shared" si="73"/>
        <v/>
      </c>
      <c r="AR86" s="2" t="str">
        <f t="shared" si="74"/>
        <v/>
      </c>
      <c r="AS86" s="2" t="str">
        <f t="shared" si="75"/>
        <v/>
      </c>
      <c r="AT86" s="2" t="str">
        <f t="shared" si="76"/>
        <v/>
      </c>
      <c r="AU86" s="2" t="str">
        <f t="shared" si="77"/>
        <v/>
      </c>
      <c r="AV86" s="3" t="str">
        <f t="shared" ca="1" si="78"/>
        <v/>
      </c>
      <c r="AW86" s="2" t="str">
        <f t="shared" si="79"/>
        <v/>
      </c>
      <c r="AX86" s="2" t="str">
        <f t="shared" si="80"/>
        <v/>
      </c>
      <c r="AY86" t="str">
        <f t="shared" si="81"/>
        <v/>
      </c>
      <c r="AZ86" t="str">
        <f t="shared" si="8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83"/>
        <v>#N/A</v>
      </c>
      <c r="BS86" t="e">
        <f>IFERROR(IF(OR(ISNA($A86),$AC86&lt;100),NA(),IF(FLOOR(2^($BR86+(LOG(100)/LOG(2))),2)-100&gt; _xlfn.AGGREGATE(4,6,$BZ$3:$DF$2000)+2000,NA(),FLOOR(2^($BR86+(LOG(100)/LOG(2))),2))), NA())</f>
        <v>#N/A</v>
      </c>
      <c r="BT86" t="e">
        <f>IFERROR(IF(OR(ISNA($A86),$AC86&lt;100),NA(),IF(FLOOR((2^(($BR86+4*LOG(10)/LOG(2))/2)),2)&gt; _xlfn.AGGREGATE(4,6,$BZ$3:$DF$2000)+2000,NA(),FLOOR((2^(($BR86+4*LOG(10)/LOG(2))/2)),2))), NA())</f>
        <v>#N/A</v>
      </c>
      <c r="BU86" t="e">
        <f>IFERROR(IF(OR(ISNA($A86),$AC86&lt;100),NA(),IF(FLOOR((2^(($BR86+6*LOG(10)/LOG(2))/3)),2)&gt; _xlfn.AGGREGATE(4,6,$BZ$3:$DF$2000)+2000,NA(),FLOOR((2^(($BR86+6*LOG(10)/LOG(2))/3)),2))), NA())</f>
        <v>#N/A</v>
      </c>
      <c r="BV86" t="e">
        <f>IFERROR(IF(OR(ISNA($A86),$AC86&lt;100),NA(),IF(FLOOR((2^(($BR86+8*LOG(10)/LOG(2))/4)),2)&gt; _xlfn.AGGREGATE(4,6,$BZ$3:$DF$2000)+2000,NA(),FLOOR((2^(($BR86+8*LOG(10)/LOG(2))/4)),2))), NA())</f>
        <v>#N/A</v>
      </c>
      <c r="BW86" t="e">
        <f>IFERROR(IF(OR(ISNA($A86),$AC86&lt;100),NA(),IF(FLOOR((2^(($BR86+10*LOG(10)/LOG(2))/5)),2)&gt; _xlfn.AGGREGATE(4,6,$BZ$3:$DF$2000)+2000,NA(),FLOOR((2^(($BR86+10*LOG(10)/LOG(2))/5)),2))),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_xlfn.AGGREGATE(4,6,$BZ$3:$DF$2000)+2000,NA(),FLOOR((2^(($BR86+2*_xlfn.XLOOKUP(_xlfn.AGGREGATE(4,6,$BR$3:$BR2037),$BR$3:$BR$2000,$CA$3:$CA$2000,1,1)*LOG(10)/LOG(2))/_xlfn.XLOOKUP(_xlfn.AGGREGATE(4,6,$BR$3:$BR2037),$BR$3:$BR$2000,$CA$3:$CA$2000,1,1))),2))),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84"/>
        <v>#N/A</v>
      </c>
      <c r="CA86" t="e">
        <f t="shared" si="51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>
        <f t="shared" si="85"/>
        <v>#N/A</v>
      </c>
      <c r="CD86" t="e" cm="1">
        <f t="array" ref="CD86">IFERROR(IF(OR(ISNA($A86),$AC86&lt;100,INDEX(International!C$3:C$2000,_xlfn.XMATCH(100,International!C$3:C$2000,1,1)+$BR86)=""),NA(),INDEX(International!C$3:C$2000,_xlfn.XMATCH(100,International!C$3:C$2000,1,1)+$BR86)), NA())</f>
        <v>#N/A</v>
      </c>
      <c r="CE86" t="e">
        <f t="shared" si="52"/>
        <v>#N/A</v>
      </c>
      <c r="CF86" t="e">
        <f>IF(OR(ISNA($A86),$AC86&lt;100),NA(),IF($BR86=0,0,FLOOR((CD86-_xlfn.XLOOKUP(_xlfn.AGGREGATE(5,6,$BR$3:$BR2037),$BR$3:$BR$2000,CD$3:CD$2000,1,1))/_xlfn.XLOOKUP($BR86,$BR$3:$BR$2000,$BR$3:$BR$2000,1,1), 1)))</f>
        <v>#N/A</v>
      </c>
      <c r="CG86" t="e">
        <f t="shared" si="86"/>
        <v>#N/A</v>
      </c>
      <c r="CH86" t="e" cm="1">
        <f t="array" ref="CH86">IFERROR(IF(OR(ISNA($A86),$AC86&lt;100,INDEX(International!F$3:F$2000,_xlfn.XMATCH(100,International!F$3:F$2000,1,1)+$BR86)=""),NA(),INDEX(International!F$3:F$2000,_xlfn.XMATCH(100,International!F$3:F$2000,1,1)+$BR86)), NA())</f>
        <v>#N/A</v>
      </c>
      <c r="CI86" t="e">
        <f t="shared" si="53"/>
        <v>#N/A</v>
      </c>
      <c r="CJ86" t="e">
        <f>IF(OR(ISNA($A86),$AC86&lt;100),NA(),IF($BR86=0,0,FLOOR((CH86-_xlfn.XLOOKUP(_xlfn.AGGREGATE(5,6,$BR$3:$BR2037),$BR$3:$BR$2000,CH$3:CH$2000,1,1))/_xlfn.XLOOKUP($BR86,$BR$3:$BR$2000,$BR$3:$BR$2000,1,1), 1)))</f>
        <v>#N/A</v>
      </c>
      <c r="CK86" t="e">
        <f t="shared" si="87"/>
        <v>#N/A</v>
      </c>
      <c r="CL86" t="e" cm="1">
        <f t="array" ref="CL86">IFERROR(IF(OR(ISNA($A86),$AC86&lt;100,INDEX(International!I$3:I$2000,_xlfn.XMATCH(100,International!I$3:I$2000,1,1)+$BR86)=""),NA(),INDEX(International!I$3:I$2000,_xlfn.XMATCH(100,International!I$3:I$2000,1,1)+$BR86)), NA())</f>
        <v>#N/A</v>
      </c>
      <c r="CM86" t="e">
        <f t="shared" si="54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>
        <f t="shared" si="88"/>
        <v>#N/A</v>
      </c>
      <c r="CP86" t="e" cm="1">
        <f t="array" ref="CP86">IFERROR(IF(OR(ISNA($A86),$AC86&lt;100,INDEX(International!L$3:L$2000,_xlfn.XMATCH(100,International!L$3:L$2000,1,1)+$BR86)=""),NA(),INDEX(International!L$3:L$2000,_xlfn.XMATCH(100,International!L$3:L$2000,1,1)+$BR86)), NA())</f>
        <v>#N/A</v>
      </c>
      <c r="CQ86" t="e">
        <f t="shared" si="55"/>
        <v>#N/A</v>
      </c>
      <c r="CR86" t="e">
        <f>IF(OR(ISNA($A86),$AC86&lt;100),NA(),IF($BR86=0,0,FLOOR((CP86-_xlfn.XLOOKUP(_xlfn.AGGREGATE(5,6,$BR$3:$BR2037),$BR$3:$BR$2000,CP$3:CP$2000,1,1))/_xlfn.XLOOKUP($BR86,$BR$3:$BR$2000,$BR$3:$BR$2000,1,1), 1)))</f>
        <v>#N/A</v>
      </c>
      <c r="CS86" t="e">
        <f t="shared" si="89"/>
        <v>#N/A</v>
      </c>
      <c r="CT86" t="e" cm="1">
        <f t="array" ref="CT86">IFERROR(IF(OR(ISNA($A86),$AC86&lt;100,INDEX(International!O$3:O$2000,_xlfn.XMATCH(100,International!O$3:O$2000,1,1)+$BR86)=""),NA(),INDEX(International!O$3:O$2000,_xlfn.XMATCH(100,International!O$3:O$2000,1,1)+$BR86)), NA())</f>
        <v>#N/A</v>
      </c>
      <c r="CU86" t="e">
        <f>IF(OR(ISNA($A86),$AC86&lt;100),NA(),IF(CT86=100,0,($BR86*LOG(2)/LOG(CT86/100))))</f>
        <v>#N/A</v>
      </c>
      <c r="CV86" t="e">
        <f>IF(OR(ISNA($A86),$AC86&lt;100),NA(),IF($BR86=0,0,FLOOR((CT86-_xlfn.XLOOKUP(_xlfn.AGGREGATE(5,6,$BR$3:$BR2037),$BR$3:$BR$2000,CT$3:CT$2000,1,1))/_xlfn.XLOOKUP($BR86,$BR$3:$BR$2000,$BR$3:$BR$2000,1,1), 1)))</f>
        <v>#N/A</v>
      </c>
      <c r="CW86" t="e">
        <f t="shared" si="90"/>
        <v>#N/A</v>
      </c>
      <c r="CX86" t="e" cm="1">
        <f t="array" ref="CX86">IFERROR(IF(OR(ISNA($A86),$AC86&lt;100,INDEX(International!R$3:R$2000,_xlfn.XMATCH(100,International!R$3:R$2000,1,1)+$BR86)=""),NA(),INDEX(International!R$3:R$2000,_xlfn.XMATCH(100,International!R$3:R$2000,1,1)+$BR86)), NA())</f>
        <v>#N/A</v>
      </c>
      <c r="CY86" t="e">
        <f t="shared" si="56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 t="shared" si="91"/>
        <v>#N/A</v>
      </c>
      <c r="DB86" t="e" cm="1">
        <f t="array" ref="DB86">IFERROR(IF(OR(ISNA($A86),$AC86&lt;100,INDEX(International!U$3:U$2000,_xlfn.XMATCH(100,International!U$3:U$2000,1,1)+$BR86)=""),NA(),INDEX(International!U$3:U$2000,_xlfn.XMATCH(100,International!U$3:U$2000,1,1)+$BR86)), NA())</f>
        <v>#N/A</v>
      </c>
      <c r="DC86" t="e">
        <f t="shared" si="57"/>
        <v>#N/A</v>
      </c>
      <c r="DD86" t="e">
        <f>IF(OR(ISNA($A86),$AC86&lt;100),NA(),IF($BR86=0,0,FLOOR((DB86-_xlfn.XLOOKUP(_xlfn.AGGREGATE(5,6,$BR$3:$BR2037),$BR$3:$BR$2000,DB$3:DB$2000,1,1))/_xlfn.XLOOKUP($BR86,$BR$3:$BR$2000,$BR$3:$BR$2000,1,1), 1)))</f>
        <v>#N/A</v>
      </c>
      <c r="DE86" t="e">
        <f t="shared" si="92"/>
        <v>#N/A</v>
      </c>
      <c r="DF86" t="e" cm="1">
        <f t="array" ref="DF86">IFERROR(IF(OR(ISNA($A86),$AC86&lt;100,INDEX(International!X$3:X$2000,_xlfn.XMATCH(100,International!X$3:X$2000,1,1)+$BR86)=""),NA(),INDEX(International!X$3:X$2000,_xlfn.XMATCH(100,International!X$3:X$2000,1,1)+$BR86)), NA())</f>
        <v>#N/A</v>
      </c>
      <c r="DG86" t="e">
        <f t="shared" si="58"/>
        <v>#N/A</v>
      </c>
      <c r="DH86" t="e">
        <f>IF(OR(ISNA($A86),$AC86&lt;100),NA(),IF($BR86=0,0,FLOOR((DF86-_xlfn.XLOOKUP(_xlfn.AGGREGATE(5,6,$BR$3:$BR2037),$BR$3:$BR$2000,DF$3:DF$2000,1,1))/_xlfn.XLOOKUP($BR86,$BR$3:$BR$2000,$BR$3:$BR$2000,1,1), 1)))</f>
        <v>#N/A</v>
      </c>
      <c r="DI86" t="e">
        <f t="shared" si="93"/>
        <v>#N/A</v>
      </c>
      <c r="DJ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85+1,DJ85+1,NA())))</f>
        <v>#N/A</v>
      </c>
      <c r="DK86" t="e" cm="1">
        <f t="array" ref="DK86">IFERROR(IF(ISNA($A86),NA(),INDEX(B$3:B$2000,_xlfn.XMATCH(Configuration!$B$12,B$3:B$2000,1,1)+$DJ86)-0), NA())</f>
        <v>#N/A</v>
      </c>
      <c r="DL86" t="e" cm="1">
        <f t="array" ref="DL86">IFERROR(IF(ISNA($A86),NA(),INDEX(E$3:E$2000,_xlfn.XMATCH(Configuration!$B$12,E$3:E$2000,1,1)+$DJ86)-0), NA())</f>
        <v>#N/A</v>
      </c>
      <c r="DM86" t="e" cm="1">
        <f t="array" ref="DM86">IFERROR(IF(ISNA($A86),NA(),INDEX(H$3:H$2000,_xlfn.XMATCH(Configuration!$B$12,H$3:H$2000,1,1)+$DJ86)-0), NA())</f>
        <v>#N/A</v>
      </c>
      <c r="DN86" t="e" cm="1">
        <f t="array" ref="DN86">IFERROR(IF(ISNA($A86),NA(),INDEX(K$3:K$2000,_xlfn.XMATCH(Configuration!$B$12,K$3:K$2000,1,1)+$DJ86)-0), NA())</f>
        <v>#N/A</v>
      </c>
      <c r="DO86" t="e" cm="1">
        <f t="array" ref="DO86">IFERROR(IF(ISNA($A86),NA(),INDEX(N$3:N$2000,_xlfn.XMATCH(Configuration!$B$12,N$3:N$2000,1,1)+$DJ86)-0), NA())</f>
        <v>#N/A</v>
      </c>
      <c r="DP86" t="e" cm="1">
        <f t="array" ref="DP86">IFERROR(IF(ISNA($A86),NA(),INDEX(Q$3:Q$2000,_xlfn.XMATCH(Configuration!$B$12,Q$3:Q$2000,1,1)+$DJ86)-0), NA())</f>
        <v>#N/A</v>
      </c>
      <c r="DQ86" t="e" cm="1">
        <f t="array" ref="DQ86">IFERROR(IF(ISNA($A86),NA(),INDEX(T$3:T$2000,_xlfn.XMATCH(Configuration!$B$12,T$3:T$2000,1,1)+$DJ86)-0), NA())</f>
        <v>#N/A</v>
      </c>
      <c r="DR86" t="e" cm="1">
        <f t="array" ref="DR86">IFERROR(IF(ISNA($A86),NA(),INDEX(W$3:W$2000,_xlfn.XMATCH(Configuration!$B$12,W$3:W$2000,1,1)+$DJ86)-0), NA())</f>
        <v>#N/A</v>
      </c>
    </row>
    <row r="87" spans="1:122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59"/>
        <v/>
      </c>
      <c r="AD87" t="str">
        <f t="shared" si="60"/>
        <v/>
      </c>
      <c r="AE87" t="str">
        <f t="shared" si="61"/>
        <v/>
      </c>
      <c r="AF87" s="5" t="str">
        <f t="shared" si="62"/>
        <v/>
      </c>
      <c r="AG87" t="str">
        <f t="shared" si="63"/>
        <v/>
      </c>
      <c r="AH87" t="str">
        <f t="shared" si="64"/>
        <v/>
      </c>
      <c r="AI87" t="str">
        <f t="shared" si="65"/>
        <v/>
      </c>
      <c r="AJ87" t="str">
        <f t="shared" si="66"/>
        <v/>
      </c>
      <c r="AK87" t="str">
        <f t="shared" si="67"/>
        <v/>
      </c>
      <c r="AL87" s="2" t="str">
        <f t="shared" si="68"/>
        <v/>
      </c>
      <c r="AM87" s="2" t="str">
        <f t="shared" si="69"/>
        <v/>
      </c>
      <c r="AN87" s="2" t="str">
        <f t="shared" si="70"/>
        <v/>
      </c>
      <c r="AO87" s="2" t="str">
        <f t="shared" si="71"/>
        <v/>
      </c>
      <c r="AP87" s="2" t="str">
        <f t="shared" si="72"/>
        <v/>
      </c>
      <c r="AQ87" s="2" t="str">
        <f t="shared" si="73"/>
        <v/>
      </c>
      <c r="AR87" s="2" t="str">
        <f t="shared" si="74"/>
        <v/>
      </c>
      <c r="AS87" s="2" t="str">
        <f t="shared" si="75"/>
        <v/>
      </c>
      <c r="AT87" s="2" t="str">
        <f t="shared" si="76"/>
        <v/>
      </c>
      <c r="AU87" s="2" t="str">
        <f t="shared" si="77"/>
        <v/>
      </c>
      <c r="AV87" s="3" t="str">
        <f t="shared" ca="1" si="78"/>
        <v/>
      </c>
      <c r="AW87" s="2" t="str">
        <f t="shared" si="79"/>
        <v/>
      </c>
      <c r="AX87" s="2" t="str">
        <f t="shared" si="80"/>
        <v/>
      </c>
      <c r="AY87" t="str">
        <f t="shared" si="81"/>
        <v/>
      </c>
      <c r="AZ87" t="str">
        <f t="shared" si="8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83"/>
        <v>#N/A</v>
      </c>
      <c r="BS87" t="e">
        <f>IFERROR(IF(OR(ISNA($A87),$AC87&lt;100),NA(),IF(FLOOR(2^($BR87+(LOG(100)/LOG(2))),2)-100&gt; _xlfn.AGGREGATE(4,6,$BZ$3:$DF$2000)+2000,NA(),FLOOR(2^($BR87+(LOG(100)/LOG(2))),2))), NA())</f>
        <v>#N/A</v>
      </c>
      <c r="BT87" t="e">
        <f>IFERROR(IF(OR(ISNA($A87),$AC87&lt;100),NA(),IF(FLOOR((2^(($BR87+4*LOG(10)/LOG(2))/2)),2)&gt; _xlfn.AGGREGATE(4,6,$BZ$3:$DF$2000)+2000,NA(),FLOOR((2^(($BR87+4*LOG(10)/LOG(2))/2)),2))), NA())</f>
        <v>#N/A</v>
      </c>
      <c r="BU87" t="e">
        <f>IFERROR(IF(OR(ISNA($A87),$AC87&lt;100),NA(),IF(FLOOR((2^(($BR87+6*LOG(10)/LOG(2))/3)),2)&gt; _xlfn.AGGREGATE(4,6,$BZ$3:$DF$2000)+2000,NA(),FLOOR((2^(($BR87+6*LOG(10)/LOG(2))/3)),2))), NA())</f>
        <v>#N/A</v>
      </c>
      <c r="BV87" t="e">
        <f>IFERROR(IF(OR(ISNA($A87),$AC87&lt;100),NA(),IF(FLOOR((2^(($BR87+8*LOG(10)/LOG(2))/4)),2)&gt; _xlfn.AGGREGATE(4,6,$BZ$3:$DF$2000)+2000,NA(),FLOOR((2^(($BR87+8*LOG(10)/LOG(2))/4)),2))), NA())</f>
        <v>#N/A</v>
      </c>
      <c r="BW87" t="e">
        <f>IFERROR(IF(OR(ISNA($A87),$AC87&lt;100),NA(),IF(FLOOR((2^(($BR87+10*LOG(10)/LOG(2))/5)),2)&gt; _xlfn.AGGREGATE(4,6,$BZ$3:$DF$2000)+2000,NA(),FLOOR((2^(($BR87+10*LOG(10)/LOG(2))/5)),2))),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_xlfn.AGGREGATE(4,6,$BZ$3:$DF$2000)+2000,NA(),FLOOR((2^(($BR87+2*_xlfn.XLOOKUP(_xlfn.AGGREGATE(4,6,$BR$3:$BR2038),$BR$3:$BR$2000,$CA$3:$CA$2000,1,1)*LOG(10)/LOG(2))/_xlfn.XLOOKUP(_xlfn.AGGREGATE(4,6,$BR$3:$BR2038),$BR$3:$BR$2000,$CA$3:$CA$2000,1,1))),2))),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84"/>
        <v>#N/A</v>
      </c>
      <c r="CA87" t="e">
        <f t="shared" si="51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>
        <f t="shared" si="85"/>
        <v>#N/A</v>
      </c>
      <c r="CD87" t="e" cm="1">
        <f t="array" ref="CD87">IFERROR(IF(OR(ISNA($A87),$AC87&lt;100,INDEX(International!C$3:C$2000,_xlfn.XMATCH(100,International!C$3:C$2000,1,1)+$BR87)=""),NA(),INDEX(International!C$3:C$2000,_xlfn.XMATCH(100,International!C$3:C$2000,1,1)+$BR87)), NA())</f>
        <v>#N/A</v>
      </c>
      <c r="CE87" t="e">
        <f t="shared" si="52"/>
        <v>#N/A</v>
      </c>
      <c r="CF87" t="e">
        <f>IF(OR(ISNA($A87),$AC87&lt;100),NA(),IF($BR87=0,0,FLOOR((CD87-_xlfn.XLOOKUP(_xlfn.AGGREGATE(5,6,$BR$3:$BR2038),$BR$3:$BR$2000,CD$3:CD$2000,1,1))/_xlfn.XLOOKUP($BR87,$BR$3:$BR$2000,$BR$3:$BR$2000,1,1), 1)))</f>
        <v>#N/A</v>
      </c>
      <c r="CG87" t="e">
        <f t="shared" si="86"/>
        <v>#N/A</v>
      </c>
      <c r="CH87" t="e" cm="1">
        <f t="array" ref="CH87">IFERROR(IF(OR(ISNA($A87),$AC87&lt;100,INDEX(International!F$3:F$2000,_xlfn.XMATCH(100,International!F$3:F$2000,1,1)+$BR87)=""),NA(),INDEX(International!F$3:F$2000,_xlfn.XMATCH(100,International!F$3:F$2000,1,1)+$BR87)), NA())</f>
        <v>#N/A</v>
      </c>
      <c r="CI87" t="e">
        <f t="shared" si="53"/>
        <v>#N/A</v>
      </c>
      <c r="CJ87" t="e">
        <f>IF(OR(ISNA($A87),$AC87&lt;100),NA(),IF($BR87=0,0,FLOOR((CH87-_xlfn.XLOOKUP(_xlfn.AGGREGATE(5,6,$BR$3:$BR2038),$BR$3:$BR$2000,CH$3:CH$2000,1,1))/_xlfn.XLOOKUP($BR87,$BR$3:$BR$2000,$BR$3:$BR$2000,1,1), 1)))</f>
        <v>#N/A</v>
      </c>
      <c r="CK87" t="e">
        <f t="shared" si="87"/>
        <v>#N/A</v>
      </c>
      <c r="CL87" t="e" cm="1">
        <f t="array" ref="CL87">IFERROR(IF(OR(ISNA($A87),$AC87&lt;100,INDEX(International!I$3:I$2000,_xlfn.XMATCH(100,International!I$3:I$2000,1,1)+$BR87)=""),NA(),INDEX(International!I$3:I$2000,_xlfn.XMATCH(100,International!I$3:I$2000,1,1)+$BR87)), NA())</f>
        <v>#N/A</v>
      </c>
      <c r="CM87" t="e">
        <f t="shared" si="54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>
        <f t="shared" si="88"/>
        <v>#N/A</v>
      </c>
      <c r="CP87" t="e" cm="1">
        <f t="array" ref="CP87">IFERROR(IF(OR(ISNA($A87),$AC87&lt;100,INDEX(International!L$3:L$2000,_xlfn.XMATCH(100,International!L$3:L$2000,1,1)+$BR87)=""),NA(),INDEX(International!L$3:L$2000,_xlfn.XMATCH(100,International!L$3:L$2000,1,1)+$BR87)), NA())</f>
        <v>#N/A</v>
      </c>
      <c r="CQ87" t="e">
        <f t="shared" si="55"/>
        <v>#N/A</v>
      </c>
      <c r="CR87" t="e">
        <f>IF(OR(ISNA($A87),$AC87&lt;100),NA(),IF($BR87=0,0,FLOOR((CP87-_xlfn.XLOOKUP(_xlfn.AGGREGATE(5,6,$BR$3:$BR2038),$BR$3:$BR$2000,CP$3:CP$2000,1,1))/_xlfn.XLOOKUP($BR87,$BR$3:$BR$2000,$BR$3:$BR$2000,1,1), 1)))</f>
        <v>#N/A</v>
      </c>
      <c r="CS87" t="e">
        <f t="shared" si="89"/>
        <v>#N/A</v>
      </c>
      <c r="CT87" t="e" cm="1">
        <f t="array" ref="CT87">IFERROR(IF(OR(ISNA($A87),$AC87&lt;100,INDEX(International!O$3:O$2000,_xlfn.XMATCH(100,International!O$3:O$2000,1,1)+$BR87)=""),NA(),INDEX(International!O$3:O$2000,_xlfn.XMATCH(100,International!O$3:O$2000,1,1)+$BR87)), NA())</f>
        <v>#N/A</v>
      </c>
      <c r="CU87" t="e">
        <f>IF(OR(ISNA($A87),$AC87&lt;100),NA(),IF(CT87=100,0,($BR87*LOG(2)/LOG(CT87/100))))</f>
        <v>#N/A</v>
      </c>
      <c r="CV87" t="e">
        <f>IF(OR(ISNA($A87),$AC87&lt;100),NA(),IF($BR87=0,0,FLOOR((CT87-_xlfn.XLOOKUP(_xlfn.AGGREGATE(5,6,$BR$3:$BR2038),$BR$3:$BR$2000,CT$3:CT$2000,1,1))/_xlfn.XLOOKUP($BR87,$BR$3:$BR$2000,$BR$3:$BR$2000,1,1), 1)))</f>
        <v>#N/A</v>
      </c>
      <c r="CW87" t="e">
        <f t="shared" si="90"/>
        <v>#N/A</v>
      </c>
      <c r="CX87" t="e" cm="1">
        <f t="array" ref="CX87">IFERROR(IF(OR(ISNA($A87),$AC87&lt;100,INDEX(International!R$3:R$2000,_xlfn.XMATCH(100,International!R$3:R$2000,1,1)+$BR87)=""),NA(),INDEX(International!R$3:R$2000,_xlfn.XMATCH(100,International!R$3:R$2000,1,1)+$BR87)), NA())</f>
        <v>#N/A</v>
      </c>
      <c r="CY87" t="e">
        <f t="shared" si="56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 t="shared" si="91"/>
        <v>#N/A</v>
      </c>
      <c r="DB87" t="e" cm="1">
        <f t="array" ref="DB87">IFERROR(IF(OR(ISNA($A87),$AC87&lt;100,INDEX(International!U$3:U$2000,_xlfn.XMATCH(100,International!U$3:U$2000,1,1)+$BR87)=""),NA(),INDEX(International!U$3:U$2000,_xlfn.XMATCH(100,International!U$3:U$2000,1,1)+$BR87)), NA())</f>
        <v>#N/A</v>
      </c>
      <c r="DC87" t="e">
        <f t="shared" si="57"/>
        <v>#N/A</v>
      </c>
      <c r="DD87" t="e">
        <f>IF(OR(ISNA($A87),$AC87&lt;100),NA(),IF($BR87=0,0,FLOOR((DB87-_xlfn.XLOOKUP(_xlfn.AGGREGATE(5,6,$BR$3:$BR2038),$BR$3:$BR$2000,DB$3:DB$2000,1,1))/_xlfn.XLOOKUP($BR87,$BR$3:$BR$2000,$BR$3:$BR$2000,1,1), 1)))</f>
        <v>#N/A</v>
      </c>
      <c r="DE87" t="e">
        <f t="shared" si="92"/>
        <v>#N/A</v>
      </c>
      <c r="DF87" t="e" cm="1">
        <f t="array" ref="DF87">IFERROR(IF(OR(ISNA($A87),$AC87&lt;100,INDEX(International!X$3:X$2000,_xlfn.XMATCH(100,International!X$3:X$2000,1,1)+$BR87)=""),NA(),INDEX(International!X$3:X$2000,_xlfn.XMATCH(100,International!X$3:X$2000,1,1)+$BR87)), NA())</f>
        <v>#N/A</v>
      </c>
      <c r="DG87" t="e">
        <f t="shared" si="58"/>
        <v>#N/A</v>
      </c>
      <c r="DH87" t="e">
        <f>IF(OR(ISNA($A87),$AC87&lt;100),NA(),IF($BR87=0,0,FLOOR((DF87-_xlfn.XLOOKUP(_xlfn.AGGREGATE(5,6,$BR$3:$BR2038),$BR$3:$BR$2000,DF$3:DF$2000,1,1))/_xlfn.XLOOKUP($BR87,$BR$3:$BR$2000,$BR$3:$BR$2000,1,1), 1)))</f>
        <v>#N/A</v>
      </c>
      <c r="DI87" t="e">
        <f t="shared" si="93"/>
        <v>#N/A</v>
      </c>
      <c r="DJ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86+1,DJ86+1,NA())))</f>
        <v>#N/A</v>
      </c>
      <c r="DK87" t="e" cm="1">
        <f t="array" ref="DK87">IFERROR(IF(ISNA($A87),NA(),INDEX(B$3:B$2000,_xlfn.XMATCH(Configuration!$B$12,B$3:B$2000,1,1)+$DJ87)-0), NA())</f>
        <v>#N/A</v>
      </c>
      <c r="DL87" t="e" cm="1">
        <f t="array" ref="DL87">IFERROR(IF(ISNA($A87),NA(),INDEX(E$3:E$2000,_xlfn.XMATCH(Configuration!$B$12,E$3:E$2000,1,1)+$DJ87)-0), NA())</f>
        <v>#N/A</v>
      </c>
      <c r="DM87" t="e" cm="1">
        <f t="array" ref="DM87">IFERROR(IF(ISNA($A87),NA(),INDEX(H$3:H$2000,_xlfn.XMATCH(Configuration!$B$12,H$3:H$2000,1,1)+$DJ87)-0), NA())</f>
        <v>#N/A</v>
      </c>
      <c r="DN87" t="e" cm="1">
        <f t="array" ref="DN87">IFERROR(IF(ISNA($A87),NA(),INDEX(K$3:K$2000,_xlfn.XMATCH(Configuration!$B$12,K$3:K$2000,1,1)+$DJ87)-0), NA())</f>
        <v>#N/A</v>
      </c>
      <c r="DO87" t="e" cm="1">
        <f t="array" ref="DO87">IFERROR(IF(ISNA($A87),NA(),INDEX(N$3:N$2000,_xlfn.XMATCH(Configuration!$B$12,N$3:N$2000,1,1)+$DJ87)-0), NA())</f>
        <v>#N/A</v>
      </c>
      <c r="DP87" t="e" cm="1">
        <f t="array" ref="DP87">IFERROR(IF(ISNA($A87),NA(),INDEX(Q$3:Q$2000,_xlfn.XMATCH(Configuration!$B$12,Q$3:Q$2000,1,1)+$DJ87)-0), NA())</f>
        <v>#N/A</v>
      </c>
      <c r="DQ87" t="e" cm="1">
        <f t="array" ref="DQ87">IFERROR(IF(ISNA($A87),NA(),INDEX(T$3:T$2000,_xlfn.XMATCH(Configuration!$B$12,T$3:T$2000,1,1)+$DJ87)-0), NA())</f>
        <v>#N/A</v>
      </c>
      <c r="DR87" t="e" cm="1">
        <f t="array" ref="DR87">IFERROR(IF(ISNA($A87),NA(),INDEX(W$3:W$2000,_xlfn.XMATCH(Configuration!$B$12,W$3:W$2000,1,1)+$DJ87)-0), NA())</f>
        <v>#N/A</v>
      </c>
    </row>
    <row r="88" spans="1:122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59"/>
        <v/>
      </c>
      <c r="AD88" t="str">
        <f t="shared" si="60"/>
        <v/>
      </c>
      <c r="AE88" t="str">
        <f t="shared" si="61"/>
        <v/>
      </c>
      <c r="AF88" s="5" t="str">
        <f t="shared" si="62"/>
        <v/>
      </c>
      <c r="AG88" t="str">
        <f t="shared" si="63"/>
        <v/>
      </c>
      <c r="AH88" t="str">
        <f t="shared" si="64"/>
        <v/>
      </c>
      <c r="AI88" t="str">
        <f t="shared" si="65"/>
        <v/>
      </c>
      <c r="AJ88" t="str">
        <f t="shared" si="66"/>
        <v/>
      </c>
      <c r="AK88" t="str">
        <f t="shared" si="67"/>
        <v/>
      </c>
      <c r="AL88" s="2" t="str">
        <f t="shared" si="68"/>
        <v/>
      </c>
      <c r="AM88" s="2" t="str">
        <f t="shared" si="69"/>
        <v/>
      </c>
      <c r="AN88" s="2" t="str">
        <f t="shared" si="70"/>
        <v/>
      </c>
      <c r="AO88" s="2" t="str">
        <f t="shared" si="71"/>
        <v/>
      </c>
      <c r="AP88" s="2" t="str">
        <f t="shared" si="72"/>
        <v/>
      </c>
      <c r="AQ88" s="2" t="str">
        <f t="shared" si="73"/>
        <v/>
      </c>
      <c r="AR88" s="2" t="str">
        <f t="shared" si="74"/>
        <v/>
      </c>
      <c r="AS88" s="2" t="str">
        <f t="shared" si="75"/>
        <v/>
      </c>
      <c r="AT88" s="2" t="str">
        <f t="shared" si="76"/>
        <v/>
      </c>
      <c r="AU88" s="2" t="str">
        <f t="shared" si="77"/>
        <v/>
      </c>
      <c r="AV88" s="3" t="str">
        <f t="shared" ca="1" si="78"/>
        <v/>
      </c>
      <c r="AW88" s="2" t="str">
        <f t="shared" si="79"/>
        <v/>
      </c>
      <c r="AX88" s="2" t="str">
        <f t="shared" si="80"/>
        <v/>
      </c>
      <c r="AY88" t="str">
        <f t="shared" si="81"/>
        <v/>
      </c>
      <c r="AZ88" t="str">
        <f t="shared" si="8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83"/>
        <v>#N/A</v>
      </c>
      <c r="BS88" t="e">
        <f>IFERROR(IF(OR(ISNA($A88),$AC88&lt;100),NA(),IF(FLOOR(2^($BR88+(LOG(100)/LOG(2))),2)-100&gt; _xlfn.AGGREGATE(4,6,$BZ$3:$DF$2000)+2000,NA(),FLOOR(2^($BR88+(LOG(100)/LOG(2))),2))), NA())</f>
        <v>#N/A</v>
      </c>
      <c r="BT88" t="e">
        <f>IFERROR(IF(OR(ISNA($A88),$AC88&lt;100),NA(),IF(FLOOR((2^(($BR88+4*LOG(10)/LOG(2))/2)),2)&gt; _xlfn.AGGREGATE(4,6,$BZ$3:$DF$2000)+2000,NA(),FLOOR((2^(($BR88+4*LOG(10)/LOG(2))/2)),2))), NA())</f>
        <v>#N/A</v>
      </c>
      <c r="BU88" t="e">
        <f>IFERROR(IF(OR(ISNA($A88),$AC88&lt;100),NA(),IF(FLOOR((2^(($BR88+6*LOG(10)/LOG(2))/3)),2)&gt; _xlfn.AGGREGATE(4,6,$BZ$3:$DF$2000)+2000,NA(),FLOOR((2^(($BR88+6*LOG(10)/LOG(2))/3)),2))), NA())</f>
        <v>#N/A</v>
      </c>
      <c r="BV88" t="e">
        <f>IFERROR(IF(OR(ISNA($A88),$AC88&lt;100),NA(),IF(FLOOR((2^(($BR88+8*LOG(10)/LOG(2))/4)),2)&gt; _xlfn.AGGREGATE(4,6,$BZ$3:$DF$2000)+2000,NA(),FLOOR((2^(($BR88+8*LOG(10)/LOG(2))/4)),2))), NA())</f>
        <v>#N/A</v>
      </c>
      <c r="BW88" t="e">
        <f>IFERROR(IF(OR(ISNA($A88),$AC88&lt;100),NA(),IF(FLOOR((2^(($BR88+10*LOG(10)/LOG(2))/5)),2)&gt; _xlfn.AGGREGATE(4,6,$BZ$3:$DF$2000)+2000,NA(),FLOOR((2^(($BR88+10*LOG(10)/LOG(2))/5)),2))),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_xlfn.AGGREGATE(4,6,$BZ$3:$DF$2000)+2000,NA(),FLOOR((2^(($BR88+2*_xlfn.XLOOKUP(_xlfn.AGGREGATE(4,6,$BR$3:$BR2039),$BR$3:$BR$2000,$CA$3:$CA$2000,1,1)*LOG(10)/LOG(2))/_xlfn.XLOOKUP(_xlfn.AGGREGATE(4,6,$BR$3:$BR2039),$BR$3:$BR$2000,$CA$3:$CA$2000,1,1))),2))),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84"/>
        <v>#N/A</v>
      </c>
      <c r="CA88" t="e">
        <f t="shared" si="51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>
        <f t="shared" si="85"/>
        <v>#N/A</v>
      </c>
      <c r="CD88" t="e" cm="1">
        <f t="array" ref="CD88">IFERROR(IF(OR(ISNA($A88),$AC88&lt;100,INDEX(International!C$3:C$2000,_xlfn.XMATCH(100,International!C$3:C$2000,1,1)+$BR88)=""),NA(),INDEX(International!C$3:C$2000,_xlfn.XMATCH(100,International!C$3:C$2000,1,1)+$BR88)), NA())</f>
        <v>#N/A</v>
      </c>
      <c r="CE88" t="e">
        <f t="shared" si="52"/>
        <v>#N/A</v>
      </c>
      <c r="CF88" t="e">
        <f>IF(OR(ISNA($A88),$AC88&lt;100),NA(),IF($BR88=0,0,FLOOR((CD88-_xlfn.XLOOKUP(_xlfn.AGGREGATE(5,6,$BR$3:$BR2039),$BR$3:$BR$2000,CD$3:CD$2000,1,1))/_xlfn.XLOOKUP($BR88,$BR$3:$BR$2000,$BR$3:$BR$2000,1,1), 1)))</f>
        <v>#N/A</v>
      </c>
      <c r="CG88" t="e">
        <f t="shared" si="86"/>
        <v>#N/A</v>
      </c>
      <c r="CH88" t="e" cm="1">
        <f t="array" ref="CH88">IFERROR(IF(OR(ISNA($A88),$AC88&lt;100,INDEX(International!F$3:F$2000,_xlfn.XMATCH(100,International!F$3:F$2000,1,1)+$BR88)=""),NA(),INDEX(International!F$3:F$2000,_xlfn.XMATCH(100,International!F$3:F$2000,1,1)+$BR88)), NA())</f>
        <v>#N/A</v>
      </c>
      <c r="CI88" t="e">
        <f t="shared" si="53"/>
        <v>#N/A</v>
      </c>
      <c r="CJ88" t="e">
        <f>IF(OR(ISNA($A88),$AC88&lt;100),NA(),IF($BR88=0,0,FLOOR((CH88-_xlfn.XLOOKUP(_xlfn.AGGREGATE(5,6,$BR$3:$BR2039),$BR$3:$BR$2000,CH$3:CH$2000,1,1))/_xlfn.XLOOKUP($BR88,$BR$3:$BR$2000,$BR$3:$BR$2000,1,1), 1)))</f>
        <v>#N/A</v>
      </c>
      <c r="CK88" t="e">
        <f t="shared" si="87"/>
        <v>#N/A</v>
      </c>
      <c r="CL88" t="e" cm="1">
        <f t="array" ref="CL88">IFERROR(IF(OR(ISNA($A88),$AC88&lt;100,INDEX(International!I$3:I$2000,_xlfn.XMATCH(100,International!I$3:I$2000,1,1)+$BR88)=""),NA(),INDEX(International!I$3:I$2000,_xlfn.XMATCH(100,International!I$3:I$2000,1,1)+$BR88)), NA())</f>
        <v>#N/A</v>
      </c>
      <c r="CM88" t="e">
        <f t="shared" si="54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>
        <f t="shared" si="88"/>
        <v>#N/A</v>
      </c>
      <c r="CP88" t="e" cm="1">
        <f t="array" ref="CP88">IFERROR(IF(OR(ISNA($A88),$AC88&lt;100,INDEX(International!L$3:L$2000,_xlfn.XMATCH(100,International!L$3:L$2000,1,1)+$BR88)=""),NA(),INDEX(International!L$3:L$2000,_xlfn.XMATCH(100,International!L$3:L$2000,1,1)+$BR88)), NA())</f>
        <v>#N/A</v>
      </c>
      <c r="CQ88" t="e">
        <f t="shared" si="55"/>
        <v>#N/A</v>
      </c>
      <c r="CR88" t="e">
        <f>IF(OR(ISNA($A88),$AC88&lt;100),NA(),IF($BR88=0,0,FLOOR((CP88-_xlfn.XLOOKUP(_xlfn.AGGREGATE(5,6,$BR$3:$BR2039),$BR$3:$BR$2000,CP$3:CP$2000,1,1))/_xlfn.XLOOKUP($BR88,$BR$3:$BR$2000,$BR$3:$BR$2000,1,1), 1)))</f>
        <v>#N/A</v>
      </c>
      <c r="CS88" t="e">
        <f t="shared" si="89"/>
        <v>#N/A</v>
      </c>
      <c r="CT88" t="e" cm="1">
        <f t="array" ref="CT88">IFERROR(IF(OR(ISNA($A88),$AC88&lt;100,INDEX(International!O$3:O$2000,_xlfn.XMATCH(100,International!O$3:O$2000,1,1)+$BR88)=""),NA(),INDEX(International!O$3:O$2000,_xlfn.XMATCH(100,International!O$3:O$2000,1,1)+$BR88)), NA())</f>
        <v>#N/A</v>
      </c>
      <c r="CU88" t="e">
        <f>IF(OR(ISNA($A88),$AC88&lt;100),NA(),IF(CT88=100,0,($BR88*LOG(2)/LOG(CT88/100))))</f>
        <v>#N/A</v>
      </c>
      <c r="CV88" t="e">
        <f>IF(OR(ISNA($A88),$AC88&lt;100),NA(),IF($BR88=0,0,FLOOR((CT88-_xlfn.XLOOKUP(_xlfn.AGGREGATE(5,6,$BR$3:$BR2039),$BR$3:$BR$2000,CT$3:CT$2000,1,1))/_xlfn.XLOOKUP($BR88,$BR$3:$BR$2000,$BR$3:$BR$2000,1,1), 1)))</f>
        <v>#N/A</v>
      </c>
      <c r="CW88" t="e">
        <f t="shared" si="90"/>
        <v>#N/A</v>
      </c>
      <c r="CX88" t="e" cm="1">
        <f t="array" ref="CX88">IFERROR(IF(OR(ISNA($A88),$AC88&lt;100,INDEX(International!R$3:R$2000,_xlfn.XMATCH(100,International!R$3:R$2000,1,1)+$BR88)=""),NA(),INDEX(International!R$3:R$2000,_xlfn.XMATCH(100,International!R$3:R$2000,1,1)+$BR88)), NA())</f>
        <v>#N/A</v>
      </c>
      <c r="CY88" t="e">
        <f t="shared" si="56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 t="shared" si="91"/>
        <v>#N/A</v>
      </c>
      <c r="DB88" t="e" cm="1">
        <f t="array" ref="DB88">IFERROR(IF(OR(ISNA($A88),$AC88&lt;100,INDEX(International!U$3:U$2000,_xlfn.XMATCH(100,International!U$3:U$2000,1,1)+$BR88)=""),NA(),INDEX(International!U$3:U$2000,_xlfn.XMATCH(100,International!U$3:U$2000,1,1)+$BR88)), NA())</f>
        <v>#N/A</v>
      </c>
      <c r="DC88" t="e">
        <f t="shared" si="57"/>
        <v>#N/A</v>
      </c>
      <c r="DD88" t="e">
        <f>IF(OR(ISNA($A88),$AC88&lt;100),NA(),IF($BR88=0,0,FLOOR((DB88-_xlfn.XLOOKUP(_xlfn.AGGREGATE(5,6,$BR$3:$BR2039),$BR$3:$BR$2000,DB$3:DB$2000,1,1))/_xlfn.XLOOKUP($BR88,$BR$3:$BR$2000,$BR$3:$BR$2000,1,1), 1)))</f>
        <v>#N/A</v>
      </c>
      <c r="DE88" t="e">
        <f t="shared" si="92"/>
        <v>#N/A</v>
      </c>
      <c r="DF88" t="e" cm="1">
        <f t="array" ref="DF88">IFERROR(IF(OR(ISNA($A88),$AC88&lt;100,INDEX(International!X$3:X$2000,_xlfn.XMATCH(100,International!X$3:X$2000,1,1)+$BR88)=""),NA(),INDEX(International!X$3:X$2000,_xlfn.XMATCH(100,International!X$3:X$2000,1,1)+$BR88)), NA())</f>
        <v>#N/A</v>
      </c>
      <c r="DG88" t="e">
        <f t="shared" si="58"/>
        <v>#N/A</v>
      </c>
      <c r="DH88" t="e">
        <f>IF(OR(ISNA($A88),$AC88&lt;100),NA(),IF($BR88=0,0,FLOOR((DF88-_xlfn.XLOOKUP(_xlfn.AGGREGATE(5,6,$BR$3:$BR2039),$BR$3:$BR$2000,DF$3:DF$2000,1,1))/_xlfn.XLOOKUP($BR88,$BR$3:$BR$2000,$BR$3:$BR$2000,1,1), 1)))</f>
        <v>#N/A</v>
      </c>
      <c r="DI88" t="e">
        <f t="shared" si="93"/>
        <v>#N/A</v>
      </c>
      <c r="DJ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87+1,DJ87+1,NA())))</f>
        <v>#N/A</v>
      </c>
      <c r="DK88" t="e" cm="1">
        <f t="array" ref="DK88">IFERROR(IF(ISNA($A88),NA(),INDEX(B$3:B$2000,_xlfn.XMATCH(Configuration!$B$12,B$3:B$2000,1,1)+$DJ88)-0), NA())</f>
        <v>#N/A</v>
      </c>
      <c r="DL88" t="e" cm="1">
        <f t="array" ref="DL88">IFERROR(IF(ISNA($A88),NA(),INDEX(E$3:E$2000,_xlfn.XMATCH(Configuration!$B$12,E$3:E$2000,1,1)+$DJ88)-0), NA())</f>
        <v>#N/A</v>
      </c>
      <c r="DM88" t="e" cm="1">
        <f t="array" ref="DM88">IFERROR(IF(ISNA($A88),NA(),INDEX(H$3:H$2000,_xlfn.XMATCH(Configuration!$B$12,H$3:H$2000,1,1)+$DJ88)-0), NA())</f>
        <v>#N/A</v>
      </c>
      <c r="DN88" t="e" cm="1">
        <f t="array" ref="DN88">IFERROR(IF(ISNA($A88),NA(),INDEX(K$3:K$2000,_xlfn.XMATCH(Configuration!$B$12,K$3:K$2000,1,1)+$DJ88)-0), NA())</f>
        <v>#N/A</v>
      </c>
      <c r="DO88" t="e" cm="1">
        <f t="array" ref="DO88">IFERROR(IF(ISNA($A88),NA(),INDEX(N$3:N$2000,_xlfn.XMATCH(Configuration!$B$12,N$3:N$2000,1,1)+$DJ88)-0), NA())</f>
        <v>#N/A</v>
      </c>
      <c r="DP88" t="e" cm="1">
        <f t="array" ref="DP88">IFERROR(IF(ISNA($A88),NA(),INDEX(Q$3:Q$2000,_xlfn.XMATCH(Configuration!$B$12,Q$3:Q$2000,1,1)+$DJ88)-0), NA())</f>
        <v>#N/A</v>
      </c>
      <c r="DQ88" t="e" cm="1">
        <f t="array" ref="DQ88">IFERROR(IF(ISNA($A88),NA(),INDEX(T$3:T$2000,_xlfn.XMATCH(Configuration!$B$12,T$3:T$2000,1,1)+$DJ88)-0), NA())</f>
        <v>#N/A</v>
      </c>
      <c r="DR88" t="e" cm="1">
        <f t="array" ref="DR88">IFERROR(IF(ISNA($A88),NA(),INDEX(W$3:W$2000,_xlfn.XMATCH(Configuration!$B$12,W$3:W$2000,1,1)+$DJ88)-0), NA())</f>
        <v>#N/A</v>
      </c>
    </row>
    <row r="89" spans="1:122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59"/>
        <v/>
      </c>
      <c r="AD89" t="str">
        <f t="shared" si="60"/>
        <v/>
      </c>
      <c r="AE89" t="str">
        <f t="shared" si="61"/>
        <v/>
      </c>
      <c r="AF89" s="5" t="str">
        <f t="shared" si="62"/>
        <v/>
      </c>
      <c r="AG89" t="str">
        <f t="shared" si="63"/>
        <v/>
      </c>
      <c r="AH89" t="str">
        <f t="shared" si="64"/>
        <v/>
      </c>
      <c r="AI89" t="str">
        <f t="shared" si="65"/>
        <v/>
      </c>
      <c r="AJ89" t="str">
        <f t="shared" si="66"/>
        <v/>
      </c>
      <c r="AK89" t="str">
        <f t="shared" si="67"/>
        <v/>
      </c>
      <c r="AL89" s="2" t="str">
        <f t="shared" si="68"/>
        <v/>
      </c>
      <c r="AM89" s="2" t="str">
        <f t="shared" si="69"/>
        <v/>
      </c>
      <c r="AN89" s="2" t="str">
        <f t="shared" si="70"/>
        <v/>
      </c>
      <c r="AO89" s="2" t="str">
        <f t="shared" si="71"/>
        <v/>
      </c>
      <c r="AP89" s="2" t="str">
        <f t="shared" si="72"/>
        <v/>
      </c>
      <c r="AQ89" s="2" t="str">
        <f t="shared" si="73"/>
        <v/>
      </c>
      <c r="AR89" s="2" t="str">
        <f t="shared" si="74"/>
        <v/>
      </c>
      <c r="AS89" s="2" t="str">
        <f t="shared" si="75"/>
        <v/>
      </c>
      <c r="AT89" s="2" t="str">
        <f t="shared" si="76"/>
        <v/>
      </c>
      <c r="AU89" s="2" t="str">
        <f t="shared" si="77"/>
        <v/>
      </c>
      <c r="AV89" s="3" t="str">
        <f t="shared" ca="1" si="78"/>
        <v/>
      </c>
      <c r="AW89" s="2" t="str">
        <f t="shared" si="79"/>
        <v/>
      </c>
      <c r="AX89" s="2" t="str">
        <f t="shared" si="80"/>
        <v/>
      </c>
      <c r="AY89" t="str">
        <f t="shared" si="81"/>
        <v/>
      </c>
      <c r="AZ89" t="str">
        <f t="shared" si="8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83"/>
        <v>#N/A</v>
      </c>
      <c r="BS89" t="e">
        <f>IFERROR(IF(OR(ISNA($A89),$AC89&lt;100),NA(),IF(FLOOR(2^($BR89+(LOG(100)/LOG(2))),2)-100&gt; _xlfn.AGGREGATE(4,6,$BZ$3:$DF$2000)+2000,NA(),FLOOR(2^($BR89+(LOG(100)/LOG(2))),2))), NA())</f>
        <v>#N/A</v>
      </c>
      <c r="BT89" t="e">
        <f>IFERROR(IF(OR(ISNA($A89),$AC89&lt;100),NA(),IF(FLOOR((2^(($BR89+4*LOG(10)/LOG(2))/2)),2)&gt; _xlfn.AGGREGATE(4,6,$BZ$3:$DF$2000)+2000,NA(),FLOOR((2^(($BR89+4*LOG(10)/LOG(2))/2)),2))), NA())</f>
        <v>#N/A</v>
      </c>
      <c r="BU89" t="e">
        <f>IFERROR(IF(OR(ISNA($A89),$AC89&lt;100),NA(),IF(FLOOR((2^(($BR89+6*LOG(10)/LOG(2))/3)),2)&gt; _xlfn.AGGREGATE(4,6,$BZ$3:$DF$2000)+2000,NA(),FLOOR((2^(($BR89+6*LOG(10)/LOG(2))/3)),2))), NA())</f>
        <v>#N/A</v>
      </c>
      <c r="BV89" t="e">
        <f>IFERROR(IF(OR(ISNA($A89),$AC89&lt;100),NA(),IF(FLOOR((2^(($BR89+8*LOG(10)/LOG(2))/4)),2)&gt; _xlfn.AGGREGATE(4,6,$BZ$3:$DF$2000)+2000,NA(),FLOOR((2^(($BR89+8*LOG(10)/LOG(2))/4)),2))), NA())</f>
        <v>#N/A</v>
      </c>
      <c r="BW89" t="e">
        <f>IFERROR(IF(OR(ISNA($A89),$AC89&lt;100),NA(),IF(FLOOR((2^(($BR89+10*LOG(10)/LOG(2))/5)),2)&gt; _xlfn.AGGREGATE(4,6,$BZ$3:$DF$2000)+2000,NA(),FLOOR((2^(($BR89+10*LOG(10)/LOG(2))/5)),2))),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_xlfn.AGGREGATE(4,6,$BZ$3:$DF$2000)+2000,NA(),FLOOR((2^(($BR89+2*_xlfn.XLOOKUP(_xlfn.AGGREGATE(4,6,$BR$3:$BR2040),$BR$3:$BR$2000,$CA$3:$CA$2000,1,1)*LOG(10)/LOG(2))/_xlfn.XLOOKUP(_xlfn.AGGREGATE(4,6,$BR$3:$BR2040),$BR$3:$BR$2000,$CA$3:$CA$2000,1,1))),2))),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84"/>
        <v>#N/A</v>
      </c>
      <c r="CA89" t="e">
        <f t="shared" si="51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>
        <f t="shared" si="85"/>
        <v>#N/A</v>
      </c>
      <c r="CD89" t="e" cm="1">
        <f t="array" ref="CD89">IFERROR(IF(OR(ISNA($A89),$AC89&lt;100,INDEX(International!C$3:C$2000,_xlfn.XMATCH(100,International!C$3:C$2000,1,1)+$BR89)=""),NA(),INDEX(International!C$3:C$2000,_xlfn.XMATCH(100,International!C$3:C$2000,1,1)+$BR89)), NA())</f>
        <v>#N/A</v>
      </c>
      <c r="CE89" t="e">
        <f t="shared" si="52"/>
        <v>#N/A</v>
      </c>
      <c r="CF89" t="e">
        <f>IF(OR(ISNA($A89),$AC89&lt;100),NA(),IF($BR89=0,0,FLOOR((CD89-_xlfn.XLOOKUP(_xlfn.AGGREGATE(5,6,$BR$3:$BR2040),$BR$3:$BR$2000,CD$3:CD$2000,1,1))/_xlfn.XLOOKUP($BR89,$BR$3:$BR$2000,$BR$3:$BR$2000,1,1), 1)))</f>
        <v>#N/A</v>
      </c>
      <c r="CG89" t="e">
        <f t="shared" si="86"/>
        <v>#N/A</v>
      </c>
      <c r="CH89" t="e" cm="1">
        <f t="array" ref="CH89">IFERROR(IF(OR(ISNA($A89),$AC89&lt;100,INDEX(International!F$3:F$2000,_xlfn.XMATCH(100,International!F$3:F$2000,1,1)+$BR89)=""),NA(),INDEX(International!F$3:F$2000,_xlfn.XMATCH(100,International!F$3:F$2000,1,1)+$BR89)), NA())</f>
        <v>#N/A</v>
      </c>
      <c r="CI89" t="e">
        <f t="shared" si="53"/>
        <v>#N/A</v>
      </c>
      <c r="CJ89" t="e">
        <f>IF(OR(ISNA($A89),$AC89&lt;100),NA(),IF($BR89=0,0,FLOOR((CH89-_xlfn.XLOOKUP(_xlfn.AGGREGATE(5,6,$BR$3:$BR2040),$BR$3:$BR$2000,CH$3:CH$2000,1,1))/_xlfn.XLOOKUP($BR89,$BR$3:$BR$2000,$BR$3:$BR$2000,1,1), 1)))</f>
        <v>#N/A</v>
      </c>
      <c r="CK89" t="e">
        <f t="shared" si="87"/>
        <v>#N/A</v>
      </c>
      <c r="CL89" t="e" cm="1">
        <f t="array" ref="CL89">IFERROR(IF(OR(ISNA($A89),$AC89&lt;100,INDEX(International!I$3:I$2000,_xlfn.XMATCH(100,International!I$3:I$2000,1,1)+$BR89)=""),NA(),INDEX(International!I$3:I$2000,_xlfn.XMATCH(100,International!I$3:I$2000,1,1)+$BR89)), NA())</f>
        <v>#N/A</v>
      </c>
      <c r="CM89" t="e">
        <f t="shared" si="54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>
        <f t="shared" si="88"/>
        <v>#N/A</v>
      </c>
      <c r="CP89" t="e" cm="1">
        <f t="array" ref="CP89">IFERROR(IF(OR(ISNA($A89),$AC89&lt;100,INDEX(International!L$3:L$2000,_xlfn.XMATCH(100,International!L$3:L$2000,1,1)+$BR89)=""),NA(),INDEX(International!L$3:L$2000,_xlfn.XMATCH(100,International!L$3:L$2000,1,1)+$BR89)), NA())</f>
        <v>#N/A</v>
      </c>
      <c r="CQ89" t="e">
        <f t="shared" si="55"/>
        <v>#N/A</v>
      </c>
      <c r="CR89" t="e">
        <f>IF(OR(ISNA($A89),$AC89&lt;100),NA(),IF($BR89=0,0,FLOOR((CP89-_xlfn.XLOOKUP(_xlfn.AGGREGATE(5,6,$BR$3:$BR2040),$BR$3:$BR$2000,CP$3:CP$2000,1,1))/_xlfn.XLOOKUP($BR89,$BR$3:$BR$2000,$BR$3:$BR$2000,1,1), 1)))</f>
        <v>#N/A</v>
      </c>
      <c r="CS89" t="e">
        <f t="shared" si="89"/>
        <v>#N/A</v>
      </c>
      <c r="CT89" t="e" cm="1">
        <f t="array" ref="CT89">IFERROR(IF(OR(ISNA($A89),$AC89&lt;100,INDEX(International!O$3:O$2000,_xlfn.XMATCH(100,International!O$3:O$2000,1,1)+$BR89)=""),NA(),INDEX(International!O$3:O$2000,_xlfn.XMATCH(100,International!O$3:O$2000,1,1)+$BR89)), NA())</f>
        <v>#N/A</v>
      </c>
      <c r="CU89" t="e">
        <f>IF(OR(ISNA($A89),$AC89&lt;100),NA(),IF(CT89=100,0,($BR89*LOG(2)/LOG(CT89/100))))</f>
        <v>#N/A</v>
      </c>
      <c r="CV89" t="e">
        <f>IF(OR(ISNA($A89),$AC89&lt;100),NA(),IF($BR89=0,0,FLOOR((CT89-_xlfn.XLOOKUP(_xlfn.AGGREGATE(5,6,$BR$3:$BR2040),$BR$3:$BR$2000,CT$3:CT$2000,1,1))/_xlfn.XLOOKUP($BR89,$BR$3:$BR$2000,$BR$3:$BR$2000,1,1), 1)))</f>
        <v>#N/A</v>
      </c>
      <c r="CW89" t="e">
        <f t="shared" si="90"/>
        <v>#N/A</v>
      </c>
      <c r="CX89" t="e" cm="1">
        <f t="array" ref="CX89">IFERROR(IF(OR(ISNA($A89),$AC89&lt;100,INDEX(International!R$3:R$2000,_xlfn.XMATCH(100,International!R$3:R$2000,1,1)+$BR89)=""),NA(),INDEX(International!R$3:R$2000,_xlfn.XMATCH(100,International!R$3:R$2000,1,1)+$BR89)), NA())</f>
        <v>#N/A</v>
      </c>
      <c r="CY89" t="e">
        <f t="shared" si="56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 t="shared" si="91"/>
        <v>#N/A</v>
      </c>
      <c r="DB89" t="e" cm="1">
        <f t="array" ref="DB89">IFERROR(IF(OR(ISNA($A89),$AC89&lt;100,INDEX(International!U$3:U$2000,_xlfn.XMATCH(100,International!U$3:U$2000,1,1)+$BR89)=""),NA(),INDEX(International!U$3:U$2000,_xlfn.XMATCH(100,International!U$3:U$2000,1,1)+$BR89)), NA())</f>
        <v>#N/A</v>
      </c>
      <c r="DC89" t="e">
        <f t="shared" si="57"/>
        <v>#N/A</v>
      </c>
      <c r="DD89" t="e">
        <f>IF(OR(ISNA($A89),$AC89&lt;100),NA(),IF($BR89=0,0,FLOOR((DB89-_xlfn.XLOOKUP(_xlfn.AGGREGATE(5,6,$BR$3:$BR2040),$BR$3:$BR$2000,DB$3:DB$2000,1,1))/_xlfn.XLOOKUP($BR89,$BR$3:$BR$2000,$BR$3:$BR$2000,1,1), 1)))</f>
        <v>#N/A</v>
      </c>
      <c r="DE89" t="e">
        <f t="shared" si="92"/>
        <v>#N/A</v>
      </c>
      <c r="DF89" t="e" cm="1">
        <f t="array" ref="DF89">IFERROR(IF(OR(ISNA($A89),$AC89&lt;100,INDEX(International!X$3:X$2000,_xlfn.XMATCH(100,International!X$3:X$2000,1,1)+$BR89)=""),NA(),INDEX(International!X$3:X$2000,_xlfn.XMATCH(100,International!X$3:X$2000,1,1)+$BR89)), NA())</f>
        <v>#N/A</v>
      </c>
      <c r="DG89" t="e">
        <f t="shared" si="58"/>
        <v>#N/A</v>
      </c>
      <c r="DH89" t="e">
        <f>IF(OR(ISNA($A89),$AC89&lt;100),NA(),IF($BR89=0,0,FLOOR((DF89-_xlfn.XLOOKUP(_xlfn.AGGREGATE(5,6,$BR$3:$BR2040),$BR$3:$BR$2000,DF$3:DF$2000,1,1))/_xlfn.XLOOKUP($BR89,$BR$3:$BR$2000,$BR$3:$BR$2000,1,1), 1)))</f>
        <v>#N/A</v>
      </c>
      <c r="DI89" t="e">
        <f t="shared" si="93"/>
        <v>#N/A</v>
      </c>
      <c r="DJ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88+1,DJ88+1,NA())))</f>
        <v>#N/A</v>
      </c>
      <c r="DK89" t="e" cm="1">
        <f t="array" ref="DK89">IFERROR(IF(ISNA($A89),NA(),INDEX(B$3:B$2000,_xlfn.XMATCH(Configuration!$B$12,B$3:B$2000,1,1)+$DJ89)-0), NA())</f>
        <v>#N/A</v>
      </c>
      <c r="DL89" t="e" cm="1">
        <f t="array" ref="DL89">IFERROR(IF(ISNA($A89),NA(),INDEX(E$3:E$2000,_xlfn.XMATCH(Configuration!$B$12,E$3:E$2000,1,1)+$DJ89)-0), NA())</f>
        <v>#N/A</v>
      </c>
      <c r="DM89" t="e" cm="1">
        <f t="array" ref="DM89">IFERROR(IF(ISNA($A89),NA(),INDEX(H$3:H$2000,_xlfn.XMATCH(Configuration!$B$12,H$3:H$2000,1,1)+$DJ89)-0), NA())</f>
        <v>#N/A</v>
      </c>
      <c r="DN89" t="e" cm="1">
        <f t="array" ref="DN89">IFERROR(IF(ISNA($A89),NA(),INDEX(K$3:K$2000,_xlfn.XMATCH(Configuration!$B$12,K$3:K$2000,1,1)+$DJ89)-0), NA())</f>
        <v>#N/A</v>
      </c>
      <c r="DO89" t="e" cm="1">
        <f t="array" ref="DO89">IFERROR(IF(ISNA($A89),NA(),INDEX(N$3:N$2000,_xlfn.XMATCH(Configuration!$B$12,N$3:N$2000,1,1)+$DJ89)-0), NA())</f>
        <v>#N/A</v>
      </c>
      <c r="DP89" t="e" cm="1">
        <f t="array" ref="DP89">IFERROR(IF(ISNA($A89),NA(),INDEX(Q$3:Q$2000,_xlfn.XMATCH(Configuration!$B$12,Q$3:Q$2000,1,1)+$DJ89)-0), NA())</f>
        <v>#N/A</v>
      </c>
      <c r="DQ89" t="e" cm="1">
        <f t="array" ref="DQ89">IFERROR(IF(ISNA($A89),NA(),INDEX(T$3:T$2000,_xlfn.XMATCH(Configuration!$B$12,T$3:T$2000,1,1)+$DJ89)-0), NA())</f>
        <v>#N/A</v>
      </c>
      <c r="DR89" t="e" cm="1">
        <f t="array" ref="DR89">IFERROR(IF(ISNA($A89),NA(),INDEX(W$3:W$2000,_xlfn.XMATCH(Configuration!$B$12,W$3:W$2000,1,1)+$DJ89)-0), NA())</f>
        <v>#N/A</v>
      </c>
    </row>
    <row r="90" spans="1:122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59"/>
        <v/>
      </c>
      <c r="AD90" t="str">
        <f t="shared" si="60"/>
        <v/>
      </c>
      <c r="AE90" t="str">
        <f t="shared" si="61"/>
        <v/>
      </c>
      <c r="AF90" s="5" t="str">
        <f t="shared" si="62"/>
        <v/>
      </c>
      <c r="AG90" t="str">
        <f t="shared" si="63"/>
        <v/>
      </c>
      <c r="AH90" t="str">
        <f t="shared" si="64"/>
        <v/>
      </c>
      <c r="AI90" t="str">
        <f t="shared" si="65"/>
        <v/>
      </c>
      <c r="AJ90" t="str">
        <f t="shared" si="66"/>
        <v/>
      </c>
      <c r="AK90" t="str">
        <f t="shared" si="67"/>
        <v/>
      </c>
      <c r="AL90" s="2" t="str">
        <f t="shared" si="68"/>
        <v/>
      </c>
      <c r="AM90" s="2" t="str">
        <f t="shared" si="69"/>
        <v/>
      </c>
      <c r="AN90" s="2" t="str">
        <f t="shared" si="70"/>
        <v/>
      </c>
      <c r="AO90" s="2" t="str">
        <f t="shared" si="71"/>
        <v/>
      </c>
      <c r="AP90" s="2" t="str">
        <f t="shared" si="72"/>
        <v/>
      </c>
      <c r="AQ90" s="2" t="str">
        <f t="shared" si="73"/>
        <v/>
      </c>
      <c r="AR90" s="2" t="str">
        <f t="shared" si="74"/>
        <v/>
      </c>
      <c r="AS90" s="2" t="str">
        <f t="shared" si="75"/>
        <v/>
      </c>
      <c r="AT90" s="2" t="str">
        <f t="shared" si="76"/>
        <v/>
      </c>
      <c r="AU90" s="2" t="str">
        <f t="shared" si="77"/>
        <v/>
      </c>
      <c r="AV90" s="3" t="str">
        <f t="shared" ca="1" si="78"/>
        <v/>
      </c>
      <c r="AW90" s="2" t="str">
        <f t="shared" si="79"/>
        <v/>
      </c>
      <c r="AX90" s="2" t="str">
        <f t="shared" si="80"/>
        <v/>
      </c>
      <c r="AY90" t="str">
        <f t="shared" si="81"/>
        <v/>
      </c>
      <c r="AZ90" t="str">
        <f t="shared" si="8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83"/>
        <v>#N/A</v>
      </c>
      <c r="BS90" t="e">
        <f>IFERROR(IF(OR(ISNA($A90),$AC90&lt;100),NA(),IF(FLOOR(2^($BR90+(LOG(100)/LOG(2))),2)-100&gt; _xlfn.AGGREGATE(4,6,$BZ$3:$DF$2000)+2000,NA(),FLOOR(2^($BR90+(LOG(100)/LOG(2))),2))), NA())</f>
        <v>#N/A</v>
      </c>
      <c r="BT90" t="e">
        <f>IFERROR(IF(OR(ISNA($A90),$AC90&lt;100),NA(),IF(FLOOR((2^(($BR90+4*LOG(10)/LOG(2))/2)),2)&gt; _xlfn.AGGREGATE(4,6,$BZ$3:$DF$2000)+2000,NA(),FLOOR((2^(($BR90+4*LOG(10)/LOG(2))/2)),2))), NA())</f>
        <v>#N/A</v>
      </c>
      <c r="BU90" t="e">
        <f>IFERROR(IF(OR(ISNA($A90),$AC90&lt;100),NA(),IF(FLOOR((2^(($BR90+6*LOG(10)/LOG(2))/3)),2)&gt; _xlfn.AGGREGATE(4,6,$BZ$3:$DF$2000)+2000,NA(),FLOOR((2^(($BR90+6*LOG(10)/LOG(2))/3)),2))), NA())</f>
        <v>#N/A</v>
      </c>
      <c r="BV90" t="e">
        <f>IFERROR(IF(OR(ISNA($A90),$AC90&lt;100),NA(),IF(FLOOR((2^(($BR90+8*LOG(10)/LOG(2))/4)),2)&gt; _xlfn.AGGREGATE(4,6,$BZ$3:$DF$2000)+2000,NA(),FLOOR((2^(($BR90+8*LOG(10)/LOG(2))/4)),2))), NA())</f>
        <v>#N/A</v>
      </c>
      <c r="BW90" t="e">
        <f>IFERROR(IF(OR(ISNA($A90),$AC90&lt;100),NA(),IF(FLOOR((2^(($BR90+10*LOG(10)/LOG(2))/5)),2)&gt; _xlfn.AGGREGATE(4,6,$BZ$3:$DF$2000)+2000,NA(),FLOOR((2^(($BR90+10*LOG(10)/LOG(2))/5)),2))),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_xlfn.AGGREGATE(4,6,$BZ$3:$DF$2000)+2000,NA(),FLOOR((2^(($BR90+2*_xlfn.XLOOKUP(_xlfn.AGGREGATE(4,6,$BR$3:$BR2041),$BR$3:$BR$2000,$CA$3:$CA$2000,1,1)*LOG(10)/LOG(2))/_xlfn.XLOOKUP(_xlfn.AGGREGATE(4,6,$BR$3:$BR2041),$BR$3:$BR$2000,$CA$3:$CA$2000,1,1))),2))),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84"/>
        <v>#N/A</v>
      </c>
      <c r="CA90" t="e">
        <f t="shared" si="51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>
        <f t="shared" si="85"/>
        <v>#N/A</v>
      </c>
      <c r="CD90" t="e" cm="1">
        <f t="array" ref="CD90">IFERROR(IF(OR(ISNA($A90),$AC90&lt;100,INDEX(International!C$3:C$2000,_xlfn.XMATCH(100,International!C$3:C$2000,1,1)+$BR90)=""),NA(),INDEX(International!C$3:C$2000,_xlfn.XMATCH(100,International!C$3:C$2000,1,1)+$BR90)), NA())</f>
        <v>#N/A</v>
      </c>
      <c r="CE90" t="e">
        <f t="shared" si="52"/>
        <v>#N/A</v>
      </c>
      <c r="CF90" t="e">
        <f>IF(OR(ISNA($A90),$AC90&lt;100),NA(),IF($BR90=0,0,FLOOR((CD90-_xlfn.XLOOKUP(_xlfn.AGGREGATE(5,6,$BR$3:$BR2041),$BR$3:$BR$2000,CD$3:CD$2000,1,1))/_xlfn.XLOOKUP($BR90,$BR$3:$BR$2000,$BR$3:$BR$2000,1,1), 1)))</f>
        <v>#N/A</v>
      </c>
      <c r="CG90" t="e">
        <f t="shared" si="86"/>
        <v>#N/A</v>
      </c>
      <c r="CH90" t="e" cm="1">
        <f t="array" ref="CH90">IFERROR(IF(OR(ISNA($A90),$AC90&lt;100,INDEX(International!F$3:F$2000,_xlfn.XMATCH(100,International!F$3:F$2000,1,1)+$BR90)=""),NA(),INDEX(International!F$3:F$2000,_xlfn.XMATCH(100,International!F$3:F$2000,1,1)+$BR90)), NA())</f>
        <v>#N/A</v>
      </c>
      <c r="CI90" t="e">
        <f t="shared" si="53"/>
        <v>#N/A</v>
      </c>
      <c r="CJ90" t="e">
        <f>IF(OR(ISNA($A90),$AC90&lt;100),NA(),IF($BR90=0,0,FLOOR((CH90-_xlfn.XLOOKUP(_xlfn.AGGREGATE(5,6,$BR$3:$BR2041),$BR$3:$BR$2000,CH$3:CH$2000,1,1))/_xlfn.XLOOKUP($BR90,$BR$3:$BR$2000,$BR$3:$BR$2000,1,1), 1)))</f>
        <v>#N/A</v>
      </c>
      <c r="CK90" t="e">
        <f t="shared" si="87"/>
        <v>#N/A</v>
      </c>
      <c r="CL90" t="e" cm="1">
        <f t="array" ref="CL90">IFERROR(IF(OR(ISNA($A90),$AC90&lt;100,INDEX(International!I$3:I$2000,_xlfn.XMATCH(100,International!I$3:I$2000,1,1)+$BR90)=""),NA(),INDEX(International!I$3:I$2000,_xlfn.XMATCH(100,International!I$3:I$2000,1,1)+$BR90)), NA())</f>
        <v>#N/A</v>
      </c>
      <c r="CM90" t="e">
        <f t="shared" si="54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>
        <f t="shared" si="88"/>
        <v>#N/A</v>
      </c>
      <c r="CP90" t="e" cm="1">
        <f t="array" ref="CP90">IFERROR(IF(OR(ISNA($A90),$AC90&lt;100,INDEX(International!L$3:L$2000,_xlfn.XMATCH(100,International!L$3:L$2000,1,1)+$BR90)=""),NA(),INDEX(International!L$3:L$2000,_xlfn.XMATCH(100,International!L$3:L$2000,1,1)+$BR90)), NA())</f>
        <v>#N/A</v>
      </c>
      <c r="CQ90" t="e">
        <f t="shared" si="55"/>
        <v>#N/A</v>
      </c>
      <c r="CR90" t="e">
        <f>IF(OR(ISNA($A90),$AC90&lt;100),NA(),IF($BR90=0,0,FLOOR((CP90-_xlfn.XLOOKUP(_xlfn.AGGREGATE(5,6,$BR$3:$BR2041),$BR$3:$BR$2000,CP$3:CP$2000,1,1))/_xlfn.XLOOKUP($BR90,$BR$3:$BR$2000,$BR$3:$BR$2000,1,1), 1)))</f>
        <v>#N/A</v>
      </c>
      <c r="CS90" t="e">
        <f t="shared" si="89"/>
        <v>#N/A</v>
      </c>
      <c r="CT90" t="e" cm="1">
        <f t="array" ref="CT90">IFERROR(IF(OR(ISNA($A90),$AC90&lt;100,INDEX(International!O$3:O$2000,_xlfn.XMATCH(100,International!O$3:O$2000,1,1)+$BR90)=""),NA(),INDEX(International!O$3:O$2000,_xlfn.XMATCH(100,International!O$3:O$2000,1,1)+$BR90)), NA())</f>
        <v>#N/A</v>
      </c>
      <c r="CU90" t="e">
        <f>IF(OR(ISNA($A90),$AC90&lt;100),NA(),IF(CT90=100,0,($BR90*LOG(2)/LOG(CT90/100))))</f>
        <v>#N/A</v>
      </c>
      <c r="CV90" t="e">
        <f>IF(OR(ISNA($A90),$AC90&lt;100),NA(),IF($BR90=0,0,FLOOR((CT90-_xlfn.XLOOKUP(_xlfn.AGGREGATE(5,6,$BR$3:$BR2041),$BR$3:$BR$2000,CT$3:CT$2000,1,1))/_xlfn.XLOOKUP($BR90,$BR$3:$BR$2000,$BR$3:$BR$2000,1,1), 1)))</f>
        <v>#N/A</v>
      </c>
      <c r="CW90" t="e">
        <f t="shared" si="90"/>
        <v>#N/A</v>
      </c>
      <c r="CX90" t="e" cm="1">
        <f t="array" ref="CX90">IFERROR(IF(OR(ISNA($A90),$AC90&lt;100,INDEX(International!R$3:R$2000,_xlfn.XMATCH(100,International!R$3:R$2000,1,1)+$BR90)=""),NA(),INDEX(International!R$3:R$2000,_xlfn.XMATCH(100,International!R$3:R$2000,1,1)+$BR90)), NA())</f>
        <v>#N/A</v>
      </c>
      <c r="CY90" t="e">
        <f t="shared" si="56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 t="shared" si="91"/>
        <v>#N/A</v>
      </c>
      <c r="DB90" t="e" cm="1">
        <f t="array" ref="DB90">IFERROR(IF(OR(ISNA($A90),$AC90&lt;100,INDEX(International!U$3:U$2000,_xlfn.XMATCH(100,International!U$3:U$2000,1,1)+$BR90)=""),NA(),INDEX(International!U$3:U$2000,_xlfn.XMATCH(100,International!U$3:U$2000,1,1)+$BR90)), NA())</f>
        <v>#N/A</v>
      </c>
      <c r="DC90" t="e">
        <f t="shared" si="57"/>
        <v>#N/A</v>
      </c>
      <c r="DD90" t="e">
        <f>IF(OR(ISNA($A90),$AC90&lt;100),NA(),IF($BR90=0,0,FLOOR((DB90-_xlfn.XLOOKUP(_xlfn.AGGREGATE(5,6,$BR$3:$BR2041),$BR$3:$BR$2000,DB$3:DB$2000,1,1))/_xlfn.XLOOKUP($BR90,$BR$3:$BR$2000,$BR$3:$BR$2000,1,1), 1)))</f>
        <v>#N/A</v>
      </c>
      <c r="DE90" t="e">
        <f t="shared" si="92"/>
        <v>#N/A</v>
      </c>
      <c r="DF90" t="e" cm="1">
        <f t="array" ref="DF90">IFERROR(IF(OR(ISNA($A90),$AC90&lt;100,INDEX(International!X$3:X$2000,_xlfn.XMATCH(100,International!X$3:X$2000,1,1)+$BR90)=""),NA(),INDEX(International!X$3:X$2000,_xlfn.XMATCH(100,International!X$3:X$2000,1,1)+$BR90)), NA())</f>
        <v>#N/A</v>
      </c>
      <c r="DG90" t="e">
        <f t="shared" si="58"/>
        <v>#N/A</v>
      </c>
      <c r="DH90" t="e">
        <f>IF(OR(ISNA($A90),$AC90&lt;100),NA(),IF($BR90=0,0,FLOOR((DF90-_xlfn.XLOOKUP(_xlfn.AGGREGATE(5,6,$BR$3:$BR2041),$BR$3:$BR$2000,DF$3:DF$2000,1,1))/_xlfn.XLOOKUP($BR90,$BR$3:$BR$2000,$BR$3:$BR$2000,1,1), 1)))</f>
        <v>#N/A</v>
      </c>
      <c r="DI90" t="e">
        <f t="shared" si="93"/>
        <v>#N/A</v>
      </c>
      <c r="DJ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89+1,DJ89+1,NA())))</f>
        <v>#N/A</v>
      </c>
      <c r="DK90" t="e" cm="1">
        <f t="array" ref="DK90">IFERROR(IF(ISNA($A90),NA(),INDEX(B$3:B$2000,_xlfn.XMATCH(Configuration!$B$12,B$3:B$2000,1,1)+$DJ90)-0), NA())</f>
        <v>#N/A</v>
      </c>
      <c r="DL90" t="e" cm="1">
        <f t="array" ref="DL90">IFERROR(IF(ISNA($A90),NA(),INDEX(E$3:E$2000,_xlfn.XMATCH(Configuration!$B$12,E$3:E$2000,1,1)+$DJ90)-0), NA())</f>
        <v>#N/A</v>
      </c>
      <c r="DM90" t="e" cm="1">
        <f t="array" ref="DM90">IFERROR(IF(ISNA($A90),NA(),INDEX(H$3:H$2000,_xlfn.XMATCH(Configuration!$B$12,H$3:H$2000,1,1)+$DJ90)-0), NA())</f>
        <v>#N/A</v>
      </c>
      <c r="DN90" t="e" cm="1">
        <f t="array" ref="DN90">IFERROR(IF(ISNA($A90),NA(),INDEX(K$3:K$2000,_xlfn.XMATCH(Configuration!$B$12,K$3:K$2000,1,1)+$DJ90)-0), NA())</f>
        <v>#N/A</v>
      </c>
      <c r="DO90" t="e" cm="1">
        <f t="array" ref="DO90">IFERROR(IF(ISNA($A90),NA(),INDEX(N$3:N$2000,_xlfn.XMATCH(Configuration!$B$12,N$3:N$2000,1,1)+$DJ90)-0), NA())</f>
        <v>#N/A</v>
      </c>
      <c r="DP90" t="e" cm="1">
        <f t="array" ref="DP90">IFERROR(IF(ISNA($A90),NA(),INDEX(Q$3:Q$2000,_xlfn.XMATCH(Configuration!$B$12,Q$3:Q$2000,1,1)+$DJ90)-0), NA())</f>
        <v>#N/A</v>
      </c>
      <c r="DQ90" t="e" cm="1">
        <f t="array" ref="DQ90">IFERROR(IF(ISNA($A90),NA(),INDEX(T$3:T$2000,_xlfn.XMATCH(Configuration!$B$12,T$3:T$2000,1,1)+$DJ90)-0), NA())</f>
        <v>#N/A</v>
      </c>
      <c r="DR90" t="e" cm="1">
        <f t="array" ref="DR90">IFERROR(IF(ISNA($A90),NA(),INDEX(W$3:W$2000,_xlfn.XMATCH(Configuration!$B$12,W$3:W$2000,1,1)+$DJ90)-0), NA())</f>
        <v>#N/A</v>
      </c>
    </row>
    <row r="91" spans="1:122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59"/>
        <v/>
      </c>
      <c r="AD91" t="str">
        <f t="shared" si="60"/>
        <v/>
      </c>
      <c r="AE91" t="str">
        <f t="shared" si="61"/>
        <v/>
      </c>
      <c r="AF91" s="5" t="str">
        <f t="shared" si="62"/>
        <v/>
      </c>
      <c r="AG91" t="str">
        <f t="shared" si="63"/>
        <v/>
      </c>
      <c r="AH91" t="str">
        <f t="shared" si="64"/>
        <v/>
      </c>
      <c r="AI91" t="str">
        <f t="shared" si="65"/>
        <v/>
      </c>
      <c r="AJ91" t="str">
        <f t="shared" si="66"/>
        <v/>
      </c>
      <c r="AK91" t="str">
        <f t="shared" si="67"/>
        <v/>
      </c>
      <c r="AL91" s="2" t="str">
        <f t="shared" si="68"/>
        <v/>
      </c>
      <c r="AM91" s="2" t="str">
        <f t="shared" si="69"/>
        <v/>
      </c>
      <c r="AN91" s="2" t="str">
        <f t="shared" si="70"/>
        <v/>
      </c>
      <c r="AO91" s="2" t="str">
        <f t="shared" si="71"/>
        <v/>
      </c>
      <c r="AP91" s="2" t="str">
        <f t="shared" si="72"/>
        <v/>
      </c>
      <c r="AQ91" s="2" t="str">
        <f t="shared" si="73"/>
        <v/>
      </c>
      <c r="AR91" s="2" t="str">
        <f t="shared" si="74"/>
        <v/>
      </c>
      <c r="AS91" s="2" t="str">
        <f t="shared" si="75"/>
        <v/>
      </c>
      <c r="AT91" s="2" t="str">
        <f t="shared" si="76"/>
        <v/>
      </c>
      <c r="AU91" s="2" t="str">
        <f t="shared" si="77"/>
        <v/>
      </c>
      <c r="AV91" s="3" t="str">
        <f t="shared" ca="1" si="78"/>
        <v/>
      </c>
      <c r="AW91" s="2" t="str">
        <f t="shared" si="79"/>
        <v/>
      </c>
      <c r="AX91" s="2" t="str">
        <f t="shared" si="80"/>
        <v/>
      </c>
      <c r="AY91" t="str">
        <f t="shared" si="81"/>
        <v/>
      </c>
      <c r="AZ91" t="str">
        <f t="shared" si="8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83"/>
        <v>#N/A</v>
      </c>
      <c r="BS91" t="e">
        <f>IFERROR(IF(OR(ISNA($A91),$AC91&lt;100),NA(),IF(FLOOR(2^($BR91+(LOG(100)/LOG(2))),2)-100&gt; _xlfn.AGGREGATE(4,6,$BZ$3:$DF$2000)+2000,NA(),FLOOR(2^($BR91+(LOG(100)/LOG(2))),2))), NA())</f>
        <v>#N/A</v>
      </c>
      <c r="BT91" t="e">
        <f>IFERROR(IF(OR(ISNA($A91),$AC91&lt;100),NA(),IF(FLOOR((2^(($BR91+4*LOG(10)/LOG(2))/2)),2)&gt; _xlfn.AGGREGATE(4,6,$BZ$3:$DF$2000)+2000,NA(),FLOOR((2^(($BR91+4*LOG(10)/LOG(2))/2)),2))), NA())</f>
        <v>#N/A</v>
      </c>
      <c r="BU91" t="e">
        <f>IFERROR(IF(OR(ISNA($A91),$AC91&lt;100),NA(),IF(FLOOR((2^(($BR91+6*LOG(10)/LOG(2))/3)),2)&gt; _xlfn.AGGREGATE(4,6,$BZ$3:$DF$2000)+2000,NA(),FLOOR((2^(($BR91+6*LOG(10)/LOG(2))/3)),2))), NA())</f>
        <v>#N/A</v>
      </c>
      <c r="BV91" t="e">
        <f>IFERROR(IF(OR(ISNA($A91),$AC91&lt;100),NA(),IF(FLOOR((2^(($BR91+8*LOG(10)/LOG(2))/4)),2)&gt; _xlfn.AGGREGATE(4,6,$BZ$3:$DF$2000)+2000,NA(),FLOOR((2^(($BR91+8*LOG(10)/LOG(2))/4)),2))), NA())</f>
        <v>#N/A</v>
      </c>
      <c r="BW91" t="e">
        <f>IFERROR(IF(OR(ISNA($A91),$AC91&lt;100),NA(),IF(FLOOR((2^(($BR91+10*LOG(10)/LOG(2))/5)),2)&gt; _xlfn.AGGREGATE(4,6,$BZ$3:$DF$2000)+2000,NA(),FLOOR((2^(($BR91+10*LOG(10)/LOG(2))/5)),2))),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_xlfn.AGGREGATE(4,6,$BZ$3:$DF$2000)+2000,NA(),FLOOR((2^(($BR91+2*_xlfn.XLOOKUP(_xlfn.AGGREGATE(4,6,$BR$3:$BR2042),$BR$3:$BR$2000,$CA$3:$CA$2000,1,1)*LOG(10)/LOG(2))/_xlfn.XLOOKUP(_xlfn.AGGREGATE(4,6,$BR$3:$BR2042),$BR$3:$BR$2000,$CA$3:$CA$2000,1,1))),2))),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84"/>
        <v>#N/A</v>
      </c>
      <c r="CA91" t="e">
        <f t="shared" si="51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>
        <f t="shared" si="85"/>
        <v>#N/A</v>
      </c>
      <c r="CD91" t="e" cm="1">
        <f t="array" ref="CD91">IFERROR(IF(OR(ISNA($A91),$AC91&lt;100,INDEX(International!C$3:C$2000,_xlfn.XMATCH(100,International!C$3:C$2000,1,1)+$BR91)=""),NA(),INDEX(International!C$3:C$2000,_xlfn.XMATCH(100,International!C$3:C$2000,1,1)+$BR91)), NA())</f>
        <v>#N/A</v>
      </c>
      <c r="CE91" t="e">
        <f t="shared" si="52"/>
        <v>#N/A</v>
      </c>
      <c r="CF91" t="e">
        <f>IF(OR(ISNA($A91),$AC91&lt;100),NA(),IF($BR91=0,0,FLOOR((CD91-_xlfn.XLOOKUP(_xlfn.AGGREGATE(5,6,$BR$3:$BR2042),$BR$3:$BR$2000,CD$3:CD$2000,1,1))/_xlfn.XLOOKUP($BR91,$BR$3:$BR$2000,$BR$3:$BR$2000,1,1), 1)))</f>
        <v>#N/A</v>
      </c>
      <c r="CG91" t="e">
        <f t="shared" si="86"/>
        <v>#N/A</v>
      </c>
      <c r="CH91" t="e" cm="1">
        <f t="array" ref="CH91">IFERROR(IF(OR(ISNA($A91),$AC91&lt;100,INDEX(International!F$3:F$2000,_xlfn.XMATCH(100,International!F$3:F$2000,1,1)+$BR91)=""),NA(),INDEX(International!F$3:F$2000,_xlfn.XMATCH(100,International!F$3:F$2000,1,1)+$BR91)), NA())</f>
        <v>#N/A</v>
      </c>
      <c r="CI91" t="e">
        <f t="shared" si="53"/>
        <v>#N/A</v>
      </c>
      <c r="CJ91" t="e">
        <f>IF(OR(ISNA($A91),$AC91&lt;100),NA(),IF($BR91=0,0,FLOOR((CH91-_xlfn.XLOOKUP(_xlfn.AGGREGATE(5,6,$BR$3:$BR2042),$BR$3:$BR$2000,CH$3:CH$2000,1,1))/_xlfn.XLOOKUP($BR91,$BR$3:$BR$2000,$BR$3:$BR$2000,1,1), 1)))</f>
        <v>#N/A</v>
      </c>
      <c r="CK91" t="e">
        <f t="shared" si="87"/>
        <v>#N/A</v>
      </c>
      <c r="CL91" t="e" cm="1">
        <f t="array" ref="CL91">IFERROR(IF(OR(ISNA($A91),$AC91&lt;100,INDEX(International!I$3:I$2000,_xlfn.XMATCH(100,International!I$3:I$2000,1,1)+$BR91)=""),NA(),INDEX(International!I$3:I$2000,_xlfn.XMATCH(100,International!I$3:I$2000,1,1)+$BR91)), NA())</f>
        <v>#N/A</v>
      </c>
      <c r="CM91" t="e">
        <f t="shared" si="54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>
        <f t="shared" si="88"/>
        <v>#N/A</v>
      </c>
      <c r="CP91" t="e" cm="1">
        <f t="array" ref="CP91">IFERROR(IF(OR(ISNA($A91),$AC91&lt;100,INDEX(International!L$3:L$2000,_xlfn.XMATCH(100,International!L$3:L$2000,1,1)+$BR91)=""),NA(),INDEX(International!L$3:L$2000,_xlfn.XMATCH(100,International!L$3:L$2000,1,1)+$BR91)), NA())</f>
        <v>#N/A</v>
      </c>
      <c r="CQ91" t="e">
        <f t="shared" si="55"/>
        <v>#N/A</v>
      </c>
      <c r="CR91" t="e">
        <f>IF(OR(ISNA($A91),$AC91&lt;100),NA(),IF($BR91=0,0,FLOOR((CP91-_xlfn.XLOOKUP(_xlfn.AGGREGATE(5,6,$BR$3:$BR2042),$BR$3:$BR$2000,CP$3:CP$2000,1,1))/_xlfn.XLOOKUP($BR91,$BR$3:$BR$2000,$BR$3:$BR$2000,1,1), 1)))</f>
        <v>#N/A</v>
      </c>
      <c r="CS91" t="e">
        <f t="shared" si="89"/>
        <v>#N/A</v>
      </c>
      <c r="CT91" t="e" cm="1">
        <f t="array" ref="CT91">IFERROR(IF(OR(ISNA($A91),$AC91&lt;100,INDEX(International!O$3:O$2000,_xlfn.XMATCH(100,International!O$3:O$2000,1,1)+$BR91)=""),NA(),INDEX(International!O$3:O$2000,_xlfn.XMATCH(100,International!O$3:O$2000,1,1)+$BR91)), NA())</f>
        <v>#N/A</v>
      </c>
      <c r="CU91" t="e">
        <f>IF(OR(ISNA($A91),$AC91&lt;100),NA(),IF(CT91=100,0,($BR91*LOG(2)/LOG(CT91/100))))</f>
        <v>#N/A</v>
      </c>
      <c r="CV91" t="e">
        <f>IF(OR(ISNA($A91),$AC91&lt;100),NA(),IF($BR91=0,0,FLOOR((CT91-_xlfn.XLOOKUP(_xlfn.AGGREGATE(5,6,$BR$3:$BR2042),$BR$3:$BR$2000,CT$3:CT$2000,1,1))/_xlfn.XLOOKUP($BR91,$BR$3:$BR$2000,$BR$3:$BR$2000,1,1), 1)))</f>
        <v>#N/A</v>
      </c>
      <c r="CW91" t="e">
        <f t="shared" si="90"/>
        <v>#N/A</v>
      </c>
      <c r="CX91" t="e" cm="1">
        <f t="array" ref="CX91">IFERROR(IF(OR(ISNA($A91),$AC91&lt;100,INDEX(International!R$3:R$2000,_xlfn.XMATCH(100,International!R$3:R$2000,1,1)+$BR91)=""),NA(),INDEX(International!R$3:R$2000,_xlfn.XMATCH(100,International!R$3:R$2000,1,1)+$BR91)), NA())</f>
        <v>#N/A</v>
      </c>
      <c r="CY91" t="e">
        <f t="shared" si="56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 t="shared" si="91"/>
        <v>#N/A</v>
      </c>
      <c r="DB91" t="e" cm="1">
        <f t="array" ref="DB91">IFERROR(IF(OR(ISNA($A91),$AC91&lt;100,INDEX(International!U$3:U$2000,_xlfn.XMATCH(100,International!U$3:U$2000,1,1)+$BR91)=""),NA(),INDEX(International!U$3:U$2000,_xlfn.XMATCH(100,International!U$3:U$2000,1,1)+$BR91)), NA())</f>
        <v>#N/A</v>
      </c>
      <c r="DC91" t="e">
        <f t="shared" si="57"/>
        <v>#N/A</v>
      </c>
      <c r="DD91" t="e">
        <f>IF(OR(ISNA($A91),$AC91&lt;100),NA(),IF($BR91=0,0,FLOOR((DB91-_xlfn.XLOOKUP(_xlfn.AGGREGATE(5,6,$BR$3:$BR2042),$BR$3:$BR$2000,DB$3:DB$2000,1,1))/_xlfn.XLOOKUP($BR91,$BR$3:$BR$2000,$BR$3:$BR$2000,1,1), 1)))</f>
        <v>#N/A</v>
      </c>
      <c r="DE91" t="e">
        <f t="shared" si="92"/>
        <v>#N/A</v>
      </c>
      <c r="DF91" t="e" cm="1">
        <f t="array" ref="DF91">IFERROR(IF(OR(ISNA($A91),$AC91&lt;100,INDEX(International!X$3:X$2000,_xlfn.XMATCH(100,International!X$3:X$2000,1,1)+$BR91)=""),NA(),INDEX(International!X$3:X$2000,_xlfn.XMATCH(100,International!X$3:X$2000,1,1)+$BR91)), NA())</f>
        <v>#N/A</v>
      </c>
      <c r="DG91" t="e">
        <f t="shared" si="58"/>
        <v>#N/A</v>
      </c>
      <c r="DH91" t="e">
        <f>IF(OR(ISNA($A91),$AC91&lt;100),NA(),IF($BR91=0,0,FLOOR((DF91-_xlfn.XLOOKUP(_xlfn.AGGREGATE(5,6,$BR$3:$BR2042),$BR$3:$BR$2000,DF$3:DF$2000,1,1))/_xlfn.XLOOKUP($BR91,$BR$3:$BR$2000,$BR$3:$BR$2000,1,1), 1)))</f>
        <v>#N/A</v>
      </c>
      <c r="DI91" t="e">
        <f t="shared" si="93"/>
        <v>#N/A</v>
      </c>
      <c r="DJ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90+1,DJ90+1,NA())))</f>
        <v>#N/A</v>
      </c>
      <c r="DK91" t="e" cm="1">
        <f t="array" ref="DK91">IFERROR(IF(ISNA($A91),NA(),INDEX(B$3:B$2000,_xlfn.XMATCH(Configuration!$B$12,B$3:B$2000,1,1)+$DJ91)-0), NA())</f>
        <v>#N/A</v>
      </c>
      <c r="DL91" t="e" cm="1">
        <f t="array" ref="DL91">IFERROR(IF(ISNA($A91),NA(),INDEX(E$3:E$2000,_xlfn.XMATCH(Configuration!$B$12,E$3:E$2000,1,1)+$DJ91)-0), NA())</f>
        <v>#N/A</v>
      </c>
      <c r="DM91" t="e" cm="1">
        <f t="array" ref="DM91">IFERROR(IF(ISNA($A91),NA(),INDEX(H$3:H$2000,_xlfn.XMATCH(Configuration!$B$12,H$3:H$2000,1,1)+$DJ91)-0), NA())</f>
        <v>#N/A</v>
      </c>
      <c r="DN91" t="e" cm="1">
        <f t="array" ref="DN91">IFERROR(IF(ISNA($A91),NA(),INDEX(K$3:K$2000,_xlfn.XMATCH(Configuration!$B$12,K$3:K$2000,1,1)+$DJ91)-0), NA())</f>
        <v>#N/A</v>
      </c>
      <c r="DO91" t="e" cm="1">
        <f t="array" ref="DO91">IFERROR(IF(ISNA($A91),NA(),INDEX(N$3:N$2000,_xlfn.XMATCH(Configuration!$B$12,N$3:N$2000,1,1)+$DJ91)-0), NA())</f>
        <v>#N/A</v>
      </c>
      <c r="DP91" t="e" cm="1">
        <f t="array" ref="DP91">IFERROR(IF(ISNA($A91),NA(),INDEX(Q$3:Q$2000,_xlfn.XMATCH(Configuration!$B$12,Q$3:Q$2000,1,1)+$DJ91)-0), NA())</f>
        <v>#N/A</v>
      </c>
      <c r="DQ91" t="e" cm="1">
        <f t="array" ref="DQ91">IFERROR(IF(ISNA($A91),NA(),INDEX(T$3:T$2000,_xlfn.XMATCH(Configuration!$B$12,T$3:T$2000,1,1)+$DJ91)-0), NA())</f>
        <v>#N/A</v>
      </c>
      <c r="DR91" t="e" cm="1">
        <f t="array" ref="DR91">IFERROR(IF(ISNA($A91),NA(),INDEX(W$3:W$2000,_xlfn.XMATCH(Configuration!$B$12,W$3:W$2000,1,1)+$DJ91)-0), NA())</f>
        <v>#N/A</v>
      </c>
    </row>
    <row r="92" spans="1:122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59"/>
        <v/>
      </c>
      <c r="AD92" t="str">
        <f t="shared" si="60"/>
        <v/>
      </c>
      <c r="AE92" t="str">
        <f t="shared" si="61"/>
        <v/>
      </c>
      <c r="AF92" s="5" t="str">
        <f t="shared" si="62"/>
        <v/>
      </c>
      <c r="AG92" t="str">
        <f t="shared" si="63"/>
        <v/>
      </c>
      <c r="AH92" t="str">
        <f t="shared" si="64"/>
        <v/>
      </c>
      <c r="AI92" t="str">
        <f t="shared" si="65"/>
        <v/>
      </c>
      <c r="AJ92" t="str">
        <f t="shared" si="66"/>
        <v/>
      </c>
      <c r="AK92" t="str">
        <f t="shared" si="67"/>
        <v/>
      </c>
      <c r="AL92" s="2" t="str">
        <f t="shared" si="68"/>
        <v/>
      </c>
      <c r="AM92" s="2" t="str">
        <f t="shared" si="69"/>
        <v/>
      </c>
      <c r="AN92" s="2" t="str">
        <f t="shared" si="70"/>
        <v/>
      </c>
      <c r="AO92" s="2" t="str">
        <f t="shared" si="71"/>
        <v/>
      </c>
      <c r="AP92" s="2" t="str">
        <f t="shared" si="72"/>
        <v/>
      </c>
      <c r="AQ92" s="2" t="str">
        <f t="shared" si="73"/>
        <v/>
      </c>
      <c r="AR92" s="2" t="str">
        <f t="shared" si="74"/>
        <v/>
      </c>
      <c r="AS92" s="2" t="str">
        <f t="shared" si="75"/>
        <v/>
      </c>
      <c r="AT92" s="2" t="str">
        <f t="shared" si="76"/>
        <v/>
      </c>
      <c r="AU92" s="2" t="str">
        <f t="shared" si="77"/>
        <v/>
      </c>
      <c r="AV92" s="3" t="str">
        <f t="shared" ca="1" si="78"/>
        <v/>
      </c>
      <c r="AW92" s="2" t="str">
        <f t="shared" si="79"/>
        <v/>
      </c>
      <c r="AX92" s="2" t="str">
        <f t="shared" si="80"/>
        <v/>
      </c>
      <c r="AY92" t="str">
        <f t="shared" si="81"/>
        <v/>
      </c>
      <c r="AZ92" t="str">
        <f t="shared" si="8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83"/>
        <v>#N/A</v>
      </c>
      <c r="BS92" t="e">
        <f>IFERROR(IF(OR(ISNA($A92),$AC92&lt;100),NA(),IF(FLOOR(2^($BR92+(LOG(100)/LOG(2))),2)-100&gt; _xlfn.AGGREGATE(4,6,$BZ$3:$DF$2000)+2000,NA(),FLOOR(2^($BR92+(LOG(100)/LOG(2))),2))), NA())</f>
        <v>#N/A</v>
      </c>
      <c r="BT92" t="e">
        <f>IFERROR(IF(OR(ISNA($A92),$AC92&lt;100),NA(),IF(FLOOR((2^(($BR92+4*LOG(10)/LOG(2))/2)),2)&gt; _xlfn.AGGREGATE(4,6,$BZ$3:$DF$2000)+2000,NA(),FLOOR((2^(($BR92+4*LOG(10)/LOG(2))/2)),2))), NA())</f>
        <v>#N/A</v>
      </c>
      <c r="BU92" t="e">
        <f>IFERROR(IF(OR(ISNA($A92),$AC92&lt;100),NA(),IF(FLOOR((2^(($BR92+6*LOG(10)/LOG(2))/3)),2)&gt; _xlfn.AGGREGATE(4,6,$BZ$3:$DF$2000)+2000,NA(),FLOOR((2^(($BR92+6*LOG(10)/LOG(2))/3)),2))), NA())</f>
        <v>#N/A</v>
      </c>
      <c r="BV92" t="e">
        <f>IFERROR(IF(OR(ISNA($A92),$AC92&lt;100),NA(),IF(FLOOR((2^(($BR92+8*LOG(10)/LOG(2))/4)),2)&gt; _xlfn.AGGREGATE(4,6,$BZ$3:$DF$2000)+2000,NA(),FLOOR((2^(($BR92+8*LOG(10)/LOG(2))/4)),2))), NA())</f>
        <v>#N/A</v>
      </c>
      <c r="BW92" t="e">
        <f>IFERROR(IF(OR(ISNA($A92),$AC92&lt;100),NA(),IF(FLOOR((2^(($BR92+10*LOG(10)/LOG(2))/5)),2)&gt; _xlfn.AGGREGATE(4,6,$BZ$3:$DF$2000)+2000,NA(),FLOOR((2^(($BR92+10*LOG(10)/LOG(2))/5)),2))),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_xlfn.AGGREGATE(4,6,$BZ$3:$DF$2000)+2000,NA(),FLOOR((2^(($BR92+2*_xlfn.XLOOKUP(_xlfn.AGGREGATE(4,6,$BR$3:$BR2043),$BR$3:$BR$2000,$CA$3:$CA$2000,1,1)*LOG(10)/LOG(2))/_xlfn.XLOOKUP(_xlfn.AGGREGATE(4,6,$BR$3:$BR2043),$BR$3:$BR$2000,$CA$3:$CA$2000,1,1))),2))),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84"/>
        <v>#N/A</v>
      </c>
      <c r="CA92" t="e">
        <f t="shared" si="51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>
        <f t="shared" si="85"/>
        <v>#N/A</v>
      </c>
      <c r="CD92" t="e" cm="1">
        <f t="array" ref="CD92">IFERROR(IF(OR(ISNA($A92),$AC92&lt;100,INDEX(International!C$3:C$2000,_xlfn.XMATCH(100,International!C$3:C$2000,1,1)+$BR92)=""),NA(),INDEX(International!C$3:C$2000,_xlfn.XMATCH(100,International!C$3:C$2000,1,1)+$BR92)), NA())</f>
        <v>#N/A</v>
      </c>
      <c r="CE92" t="e">
        <f t="shared" si="52"/>
        <v>#N/A</v>
      </c>
      <c r="CF92" t="e">
        <f>IF(OR(ISNA($A92),$AC92&lt;100),NA(),IF($BR92=0,0,FLOOR((CD92-_xlfn.XLOOKUP(_xlfn.AGGREGATE(5,6,$BR$3:$BR2043),$BR$3:$BR$2000,CD$3:CD$2000,1,1))/_xlfn.XLOOKUP($BR92,$BR$3:$BR$2000,$BR$3:$BR$2000,1,1), 1)))</f>
        <v>#N/A</v>
      </c>
      <c r="CG92" t="e">
        <f t="shared" si="86"/>
        <v>#N/A</v>
      </c>
      <c r="CH92" t="e" cm="1">
        <f t="array" ref="CH92">IFERROR(IF(OR(ISNA($A92),$AC92&lt;100,INDEX(International!F$3:F$2000,_xlfn.XMATCH(100,International!F$3:F$2000,1,1)+$BR92)=""),NA(),INDEX(International!F$3:F$2000,_xlfn.XMATCH(100,International!F$3:F$2000,1,1)+$BR92)), NA())</f>
        <v>#N/A</v>
      </c>
      <c r="CI92" t="e">
        <f t="shared" si="53"/>
        <v>#N/A</v>
      </c>
      <c r="CJ92" t="e">
        <f>IF(OR(ISNA($A92),$AC92&lt;100),NA(),IF($BR92=0,0,FLOOR((CH92-_xlfn.XLOOKUP(_xlfn.AGGREGATE(5,6,$BR$3:$BR2043),$BR$3:$BR$2000,CH$3:CH$2000,1,1))/_xlfn.XLOOKUP($BR92,$BR$3:$BR$2000,$BR$3:$BR$2000,1,1), 1)))</f>
        <v>#N/A</v>
      </c>
      <c r="CK92" t="e">
        <f t="shared" si="87"/>
        <v>#N/A</v>
      </c>
      <c r="CL92" t="e" cm="1">
        <f t="array" ref="CL92">IFERROR(IF(OR(ISNA($A92),$AC92&lt;100,INDEX(International!I$3:I$2000,_xlfn.XMATCH(100,International!I$3:I$2000,1,1)+$BR92)=""),NA(),INDEX(International!I$3:I$2000,_xlfn.XMATCH(100,International!I$3:I$2000,1,1)+$BR92)), NA())</f>
        <v>#N/A</v>
      </c>
      <c r="CM92" t="e">
        <f t="shared" si="54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>
        <f t="shared" si="88"/>
        <v>#N/A</v>
      </c>
      <c r="CP92" t="e" cm="1">
        <f t="array" ref="CP92">IFERROR(IF(OR(ISNA($A92),$AC92&lt;100,INDEX(International!L$3:L$2000,_xlfn.XMATCH(100,International!L$3:L$2000,1,1)+$BR92)=""),NA(),INDEX(International!L$3:L$2000,_xlfn.XMATCH(100,International!L$3:L$2000,1,1)+$BR92)), NA())</f>
        <v>#N/A</v>
      </c>
      <c r="CQ92" t="e">
        <f t="shared" si="55"/>
        <v>#N/A</v>
      </c>
      <c r="CR92" t="e">
        <f>IF(OR(ISNA($A92),$AC92&lt;100),NA(),IF($BR92=0,0,FLOOR((CP92-_xlfn.XLOOKUP(_xlfn.AGGREGATE(5,6,$BR$3:$BR2043),$BR$3:$BR$2000,CP$3:CP$2000,1,1))/_xlfn.XLOOKUP($BR92,$BR$3:$BR$2000,$BR$3:$BR$2000,1,1), 1)))</f>
        <v>#N/A</v>
      </c>
      <c r="CS92" t="e">
        <f t="shared" si="89"/>
        <v>#N/A</v>
      </c>
      <c r="CT92" t="e" cm="1">
        <f t="array" ref="CT92">IFERROR(IF(OR(ISNA($A92),$AC92&lt;100,INDEX(International!O$3:O$2000,_xlfn.XMATCH(100,International!O$3:O$2000,1,1)+$BR92)=""),NA(),INDEX(International!O$3:O$2000,_xlfn.XMATCH(100,International!O$3:O$2000,1,1)+$BR92)), NA())</f>
        <v>#N/A</v>
      </c>
      <c r="CU92" t="e">
        <f>IF(OR(ISNA($A92),$AC92&lt;100),NA(),IF(CT92=100,0,($BR92*LOG(2)/LOG(CT92/100))))</f>
        <v>#N/A</v>
      </c>
      <c r="CV92" t="e">
        <f>IF(OR(ISNA($A92),$AC92&lt;100),NA(),IF($BR92=0,0,FLOOR((CT92-_xlfn.XLOOKUP(_xlfn.AGGREGATE(5,6,$BR$3:$BR2043),$BR$3:$BR$2000,CT$3:CT$2000,1,1))/_xlfn.XLOOKUP($BR92,$BR$3:$BR$2000,$BR$3:$BR$2000,1,1), 1)))</f>
        <v>#N/A</v>
      </c>
      <c r="CW92" t="e">
        <f t="shared" si="90"/>
        <v>#N/A</v>
      </c>
      <c r="CX92" t="e" cm="1">
        <f t="array" ref="CX92">IFERROR(IF(OR(ISNA($A92),$AC92&lt;100,INDEX(International!R$3:R$2000,_xlfn.XMATCH(100,International!R$3:R$2000,1,1)+$BR92)=""),NA(),INDEX(International!R$3:R$2000,_xlfn.XMATCH(100,International!R$3:R$2000,1,1)+$BR92)), NA())</f>
        <v>#N/A</v>
      </c>
      <c r="CY92" t="e">
        <f t="shared" si="56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 t="shared" si="91"/>
        <v>#N/A</v>
      </c>
      <c r="DB92" t="e" cm="1">
        <f t="array" ref="DB92">IFERROR(IF(OR(ISNA($A92),$AC92&lt;100,INDEX(International!U$3:U$2000,_xlfn.XMATCH(100,International!U$3:U$2000,1,1)+$BR92)=""),NA(),INDEX(International!U$3:U$2000,_xlfn.XMATCH(100,International!U$3:U$2000,1,1)+$BR92)), NA())</f>
        <v>#N/A</v>
      </c>
      <c r="DC92" t="e">
        <f t="shared" si="57"/>
        <v>#N/A</v>
      </c>
      <c r="DD92" t="e">
        <f>IF(OR(ISNA($A92),$AC92&lt;100),NA(),IF($BR92=0,0,FLOOR((DB92-_xlfn.XLOOKUP(_xlfn.AGGREGATE(5,6,$BR$3:$BR2043),$BR$3:$BR$2000,DB$3:DB$2000,1,1))/_xlfn.XLOOKUP($BR92,$BR$3:$BR$2000,$BR$3:$BR$2000,1,1), 1)))</f>
        <v>#N/A</v>
      </c>
      <c r="DE92" t="e">
        <f t="shared" si="92"/>
        <v>#N/A</v>
      </c>
      <c r="DF92" t="e" cm="1">
        <f t="array" ref="DF92">IFERROR(IF(OR(ISNA($A92),$AC92&lt;100,INDEX(International!X$3:X$2000,_xlfn.XMATCH(100,International!X$3:X$2000,1,1)+$BR92)=""),NA(),INDEX(International!X$3:X$2000,_xlfn.XMATCH(100,International!X$3:X$2000,1,1)+$BR92)), NA())</f>
        <v>#N/A</v>
      </c>
      <c r="DG92" t="e">
        <f t="shared" si="58"/>
        <v>#N/A</v>
      </c>
      <c r="DH92" t="e">
        <f>IF(OR(ISNA($A92),$AC92&lt;100),NA(),IF($BR92=0,0,FLOOR((DF92-_xlfn.XLOOKUP(_xlfn.AGGREGATE(5,6,$BR$3:$BR2043),$BR$3:$BR$2000,DF$3:DF$2000,1,1))/_xlfn.XLOOKUP($BR92,$BR$3:$BR$2000,$BR$3:$BR$2000,1,1), 1)))</f>
        <v>#N/A</v>
      </c>
      <c r="DI92" t="e">
        <f t="shared" si="93"/>
        <v>#N/A</v>
      </c>
      <c r="DJ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91+1,DJ91+1,NA())))</f>
        <v>#N/A</v>
      </c>
      <c r="DK92" t="e" cm="1">
        <f t="array" ref="DK92">IFERROR(IF(ISNA($A92),NA(),INDEX(B$3:B$2000,_xlfn.XMATCH(Configuration!$B$12,B$3:B$2000,1,1)+$DJ92)-0), NA())</f>
        <v>#N/A</v>
      </c>
      <c r="DL92" t="e" cm="1">
        <f t="array" ref="DL92">IFERROR(IF(ISNA($A92),NA(),INDEX(E$3:E$2000,_xlfn.XMATCH(Configuration!$B$12,E$3:E$2000,1,1)+$DJ92)-0), NA())</f>
        <v>#N/A</v>
      </c>
      <c r="DM92" t="e" cm="1">
        <f t="array" ref="DM92">IFERROR(IF(ISNA($A92),NA(),INDEX(H$3:H$2000,_xlfn.XMATCH(Configuration!$B$12,H$3:H$2000,1,1)+$DJ92)-0), NA())</f>
        <v>#N/A</v>
      </c>
      <c r="DN92" t="e" cm="1">
        <f t="array" ref="DN92">IFERROR(IF(ISNA($A92),NA(),INDEX(K$3:K$2000,_xlfn.XMATCH(Configuration!$B$12,K$3:K$2000,1,1)+$DJ92)-0), NA())</f>
        <v>#N/A</v>
      </c>
      <c r="DO92" t="e" cm="1">
        <f t="array" ref="DO92">IFERROR(IF(ISNA($A92),NA(),INDEX(N$3:N$2000,_xlfn.XMATCH(Configuration!$B$12,N$3:N$2000,1,1)+$DJ92)-0), NA())</f>
        <v>#N/A</v>
      </c>
      <c r="DP92" t="e" cm="1">
        <f t="array" ref="DP92">IFERROR(IF(ISNA($A92),NA(),INDEX(Q$3:Q$2000,_xlfn.XMATCH(Configuration!$B$12,Q$3:Q$2000,1,1)+$DJ92)-0), NA())</f>
        <v>#N/A</v>
      </c>
      <c r="DQ92" t="e" cm="1">
        <f t="array" ref="DQ92">IFERROR(IF(ISNA($A92),NA(),INDEX(T$3:T$2000,_xlfn.XMATCH(Configuration!$B$12,T$3:T$2000,1,1)+$DJ92)-0), NA())</f>
        <v>#N/A</v>
      </c>
      <c r="DR92" t="e" cm="1">
        <f t="array" ref="DR92">IFERROR(IF(ISNA($A92),NA(),INDEX(W$3:W$2000,_xlfn.XMATCH(Configuration!$B$12,W$3:W$2000,1,1)+$DJ92)-0), NA())</f>
        <v>#N/A</v>
      </c>
    </row>
    <row r="93" spans="1:122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59"/>
        <v/>
      </c>
      <c r="AD93" t="str">
        <f t="shared" si="60"/>
        <v/>
      </c>
      <c r="AE93" t="str">
        <f t="shared" si="61"/>
        <v/>
      </c>
      <c r="AF93" s="5" t="str">
        <f t="shared" si="62"/>
        <v/>
      </c>
      <c r="AG93" t="str">
        <f t="shared" si="63"/>
        <v/>
      </c>
      <c r="AH93" t="str">
        <f t="shared" si="64"/>
        <v/>
      </c>
      <c r="AI93" t="str">
        <f t="shared" si="65"/>
        <v/>
      </c>
      <c r="AJ93" t="str">
        <f t="shared" si="66"/>
        <v/>
      </c>
      <c r="AK93" t="str">
        <f t="shared" si="67"/>
        <v/>
      </c>
      <c r="AL93" s="2" t="str">
        <f t="shared" si="68"/>
        <v/>
      </c>
      <c r="AM93" s="2" t="str">
        <f t="shared" si="69"/>
        <v/>
      </c>
      <c r="AN93" s="2" t="str">
        <f t="shared" si="70"/>
        <v/>
      </c>
      <c r="AO93" s="2" t="str">
        <f t="shared" si="71"/>
        <v/>
      </c>
      <c r="AP93" s="2" t="str">
        <f t="shared" si="72"/>
        <v/>
      </c>
      <c r="AQ93" s="2" t="str">
        <f t="shared" si="73"/>
        <v/>
      </c>
      <c r="AR93" s="2" t="str">
        <f t="shared" si="74"/>
        <v/>
      </c>
      <c r="AS93" s="2" t="str">
        <f t="shared" si="75"/>
        <v/>
      </c>
      <c r="AT93" s="2" t="str">
        <f t="shared" si="76"/>
        <v/>
      </c>
      <c r="AU93" s="2" t="str">
        <f t="shared" si="77"/>
        <v/>
      </c>
      <c r="AV93" s="3" t="str">
        <f t="shared" ca="1" si="78"/>
        <v/>
      </c>
      <c r="AW93" s="2" t="str">
        <f t="shared" si="79"/>
        <v/>
      </c>
      <c r="AX93" s="2" t="str">
        <f t="shared" si="80"/>
        <v/>
      </c>
      <c r="AY93" t="str">
        <f t="shared" si="81"/>
        <v/>
      </c>
      <c r="AZ93" t="str">
        <f t="shared" si="8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83"/>
        <v>#N/A</v>
      </c>
      <c r="BS93" t="e">
        <f>IFERROR(IF(OR(ISNA($A93),$AC93&lt;100),NA(),IF(FLOOR(2^($BR93+(LOG(100)/LOG(2))),2)-100&gt; _xlfn.AGGREGATE(4,6,$BZ$3:$DF$2000)+2000,NA(),FLOOR(2^($BR93+(LOG(100)/LOG(2))),2))), NA())</f>
        <v>#N/A</v>
      </c>
      <c r="BT93" t="e">
        <f>IFERROR(IF(OR(ISNA($A93),$AC93&lt;100),NA(),IF(FLOOR((2^(($BR93+4*LOG(10)/LOG(2))/2)),2)&gt; _xlfn.AGGREGATE(4,6,$BZ$3:$DF$2000)+2000,NA(),FLOOR((2^(($BR93+4*LOG(10)/LOG(2))/2)),2))), NA())</f>
        <v>#N/A</v>
      </c>
      <c r="BU93" t="e">
        <f>IFERROR(IF(OR(ISNA($A93),$AC93&lt;100),NA(),IF(FLOOR((2^(($BR93+6*LOG(10)/LOG(2))/3)),2)&gt; _xlfn.AGGREGATE(4,6,$BZ$3:$DF$2000)+2000,NA(),FLOOR((2^(($BR93+6*LOG(10)/LOG(2))/3)),2))), NA())</f>
        <v>#N/A</v>
      </c>
      <c r="BV93" t="e">
        <f>IFERROR(IF(OR(ISNA($A93),$AC93&lt;100),NA(),IF(FLOOR((2^(($BR93+8*LOG(10)/LOG(2))/4)),2)&gt; _xlfn.AGGREGATE(4,6,$BZ$3:$DF$2000)+2000,NA(),FLOOR((2^(($BR93+8*LOG(10)/LOG(2))/4)),2))), NA())</f>
        <v>#N/A</v>
      </c>
      <c r="BW93" t="e">
        <f>IFERROR(IF(OR(ISNA($A93),$AC93&lt;100),NA(),IF(FLOOR((2^(($BR93+10*LOG(10)/LOG(2))/5)),2)&gt; _xlfn.AGGREGATE(4,6,$BZ$3:$DF$2000)+2000,NA(),FLOOR((2^(($BR93+10*LOG(10)/LOG(2))/5)),2))),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_xlfn.AGGREGATE(4,6,$BZ$3:$DF$2000)+2000,NA(),FLOOR((2^(($BR93+2*_xlfn.XLOOKUP(_xlfn.AGGREGATE(4,6,$BR$3:$BR2044),$BR$3:$BR$2000,$CA$3:$CA$2000,1,1)*LOG(10)/LOG(2))/_xlfn.XLOOKUP(_xlfn.AGGREGATE(4,6,$BR$3:$BR2044),$BR$3:$BR$2000,$CA$3:$CA$2000,1,1))),2))),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84"/>
        <v>#N/A</v>
      </c>
      <c r="CA93" t="e">
        <f t="shared" si="51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>
        <f t="shared" si="85"/>
        <v>#N/A</v>
      </c>
      <c r="CD93" t="e" cm="1">
        <f t="array" ref="CD93">IFERROR(IF(OR(ISNA($A93),$AC93&lt;100,INDEX(International!C$3:C$2000,_xlfn.XMATCH(100,International!C$3:C$2000,1,1)+$BR93)=""),NA(),INDEX(International!C$3:C$2000,_xlfn.XMATCH(100,International!C$3:C$2000,1,1)+$BR93)), NA())</f>
        <v>#N/A</v>
      </c>
      <c r="CE93" t="e">
        <f t="shared" si="52"/>
        <v>#N/A</v>
      </c>
      <c r="CF93" t="e">
        <f>IF(OR(ISNA($A93),$AC93&lt;100),NA(),IF($BR93=0,0,FLOOR((CD93-_xlfn.XLOOKUP(_xlfn.AGGREGATE(5,6,$BR$3:$BR2044),$BR$3:$BR$2000,CD$3:CD$2000,1,1))/_xlfn.XLOOKUP($BR93,$BR$3:$BR$2000,$BR$3:$BR$2000,1,1), 1)))</f>
        <v>#N/A</v>
      </c>
      <c r="CG93" t="e">
        <f t="shared" si="86"/>
        <v>#N/A</v>
      </c>
      <c r="CH93" t="e" cm="1">
        <f t="array" ref="CH93">IFERROR(IF(OR(ISNA($A93),$AC93&lt;100,INDEX(International!F$3:F$2000,_xlfn.XMATCH(100,International!F$3:F$2000,1,1)+$BR93)=""),NA(),INDEX(International!F$3:F$2000,_xlfn.XMATCH(100,International!F$3:F$2000,1,1)+$BR93)), NA())</f>
        <v>#N/A</v>
      </c>
      <c r="CI93" t="e">
        <f t="shared" si="53"/>
        <v>#N/A</v>
      </c>
      <c r="CJ93" t="e">
        <f>IF(OR(ISNA($A93),$AC93&lt;100),NA(),IF($BR93=0,0,FLOOR((CH93-_xlfn.XLOOKUP(_xlfn.AGGREGATE(5,6,$BR$3:$BR2044),$BR$3:$BR$2000,CH$3:CH$2000,1,1))/_xlfn.XLOOKUP($BR93,$BR$3:$BR$2000,$BR$3:$BR$2000,1,1), 1)))</f>
        <v>#N/A</v>
      </c>
      <c r="CK93" t="e">
        <f t="shared" si="87"/>
        <v>#N/A</v>
      </c>
      <c r="CL93" t="e" cm="1">
        <f t="array" ref="CL93">IFERROR(IF(OR(ISNA($A93),$AC93&lt;100,INDEX(International!I$3:I$2000,_xlfn.XMATCH(100,International!I$3:I$2000,1,1)+$BR93)=""),NA(),INDEX(International!I$3:I$2000,_xlfn.XMATCH(100,International!I$3:I$2000,1,1)+$BR93)), NA())</f>
        <v>#N/A</v>
      </c>
      <c r="CM93" t="e">
        <f t="shared" si="54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>
        <f t="shared" si="88"/>
        <v>#N/A</v>
      </c>
      <c r="CP93" t="e" cm="1">
        <f t="array" ref="CP93">IFERROR(IF(OR(ISNA($A93),$AC93&lt;100,INDEX(International!L$3:L$2000,_xlfn.XMATCH(100,International!L$3:L$2000,1,1)+$BR93)=""),NA(),INDEX(International!L$3:L$2000,_xlfn.XMATCH(100,International!L$3:L$2000,1,1)+$BR93)), NA())</f>
        <v>#N/A</v>
      </c>
      <c r="CQ93" t="e">
        <f t="shared" si="55"/>
        <v>#N/A</v>
      </c>
      <c r="CR93" t="e">
        <f>IF(OR(ISNA($A93),$AC93&lt;100),NA(),IF($BR93=0,0,FLOOR((CP93-_xlfn.XLOOKUP(_xlfn.AGGREGATE(5,6,$BR$3:$BR2044),$BR$3:$BR$2000,CP$3:CP$2000,1,1))/_xlfn.XLOOKUP($BR93,$BR$3:$BR$2000,$BR$3:$BR$2000,1,1), 1)))</f>
        <v>#N/A</v>
      </c>
      <c r="CS93" t="e">
        <f t="shared" si="89"/>
        <v>#N/A</v>
      </c>
      <c r="CT93" t="e" cm="1">
        <f t="array" ref="CT93">IFERROR(IF(OR(ISNA($A93),$AC93&lt;100,INDEX(International!O$3:O$2000,_xlfn.XMATCH(100,International!O$3:O$2000,1,1)+$BR93)=""),NA(),INDEX(International!O$3:O$2000,_xlfn.XMATCH(100,International!O$3:O$2000,1,1)+$BR93)), NA())</f>
        <v>#N/A</v>
      </c>
      <c r="CU93" t="e">
        <f>IF(OR(ISNA($A93),$AC93&lt;100),NA(),IF(CT93=100,0,($BR93*LOG(2)/LOG(CT93/100))))</f>
        <v>#N/A</v>
      </c>
      <c r="CV93" t="e">
        <f>IF(OR(ISNA($A93),$AC93&lt;100),NA(),IF($BR93=0,0,FLOOR((CT93-_xlfn.XLOOKUP(_xlfn.AGGREGATE(5,6,$BR$3:$BR2044),$BR$3:$BR$2000,CT$3:CT$2000,1,1))/_xlfn.XLOOKUP($BR93,$BR$3:$BR$2000,$BR$3:$BR$2000,1,1), 1)))</f>
        <v>#N/A</v>
      </c>
      <c r="CW93" t="e">
        <f t="shared" si="90"/>
        <v>#N/A</v>
      </c>
      <c r="CX93" t="e" cm="1">
        <f t="array" ref="CX93">IFERROR(IF(OR(ISNA($A93),$AC93&lt;100,INDEX(International!R$3:R$2000,_xlfn.XMATCH(100,International!R$3:R$2000,1,1)+$BR93)=""),NA(),INDEX(International!R$3:R$2000,_xlfn.XMATCH(100,International!R$3:R$2000,1,1)+$BR93)), NA())</f>
        <v>#N/A</v>
      </c>
      <c r="CY93" t="e">
        <f t="shared" si="56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 t="shared" si="91"/>
        <v>#N/A</v>
      </c>
      <c r="DB93" t="e" cm="1">
        <f t="array" ref="DB93">IFERROR(IF(OR(ISNA($A93),$AC93&lt;100,INDEX(International!U$3:U$2000,_xlfn.XMATCH(100,International!U$3:U$2000,1,1)+$BR93)=""),NA(),INDEX(International!U$3:U$2000,_xlfn.XMATCH(100,International!U$3:U$2000,1,1)+$BR93)), NA())</f>
        <v>#N/A</v>
      </c>
      <c r="DC93" t="e">
        <f t="shared" si="57"/>
        <v>#N/A</v>
      </c>
      <c r="DD93" t="e">
        <f>IF(OR(ISNA($A93),$AC93&lt;100),NA(),IF($BR93=0,0,FLOOR((DB93-_xlfn.XLOOKUP(_xlfn.AGGREGATE(5,6,$BR$3:$BR2044),$BR$3:$BR$2000,DB$3:DB$2000,1,1))/_xlfn.XLOOKUP($BR93,$BR$3:$BR$2000,$BR$3:$BR$2000,1,1), 1)))</f>
        <v>#N/A</v>
      </c>
      <c r="DE93" t="e">
        <f t="shared" si="92"/>
        <v>#N/A</v>
      </c>
      <c r="DF93" t="e" cm="1">
        <f t="array" ref="DF93">IFERROR(IF(OR(ISNA($A93),$AC93&lt;100,INDEX(International!X$3:X$2000,_xlfn.XMATCH(100,International!X$3:X$2000,1,1)+$BR93)=""),NA(),INDEX(International!X$3:X$2000,_xlfn.XMATCH(100,International!X$3:X$2000,1,1)+$BR93)), NA())</f>
        <v>#N/A</v>
      </c>
      <c r="DG93" t="e">
        <f t="shared" si="58"/>
        <v>#N/A</v>
      </c>
      <c r="DH93" t="e">
        <f>IF(OR(ISNA($A93),$AC93&lt;100),NA(),IF($BR93=0,0,FLOOR((DF93-_xlfn.XLOOKUP(_xlfn.AGGREGATE(5,6,$BR$3:$BR2044),$BR$3:$BR$2000,DF$3:DF$2000,1,1))/_xlfn.XLOOKUP($BR93,$BR$3:$BR$2000,$BR$3:$BR$2000,1,1), 1)))</f>
        <v>#N/A</v>
      </c>
      <c r="DI93" t="e">
        <f t="shared" si="93"/>
        <v>#N/A</v>
      </c>
      <c r="DJ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92+1,DJ92+1,NA())))</f>
        <v>#N/A</v>
      </c>
      <c r="DK93" t="e" cm="1">
        <f t="array" ref="DK93">IFERROR(IF(ISNA($A93),NA(),INDEX(B$3:B$2000,_xlfn.XMATCH(Configuration!$B$12,B$3:B$2000,1,1)+$DJ93)-0), NA())</f>
        <v>#N/A</v>
      </c>
      <c r="DL93" t="e" cm="1">
        <f t="array" ref="DL93">IFERROR(IF(ISNA($A93),NA(),INDEX(E$3:E$2000,_xlfn.XMATCH(Configuration!$B$12,E$3:E$2000,1,1)+$DJ93)-0), NA())</f>
        <v>#N/A</v>
      </c>
      <c r="DM93" t="e" cm="1">
        <f t="array" ref="DM93">IFERROR(IF(ISNA($A93),NA(),INDEX(H$3:H$2000,_xlfn.XMATCH(Configuration!$B$12,H$3:H$2000,1,1)+$DJ93)-0), NA())</f>
        <v>#N/A</v>
      </c>
      <c r="DN93" t="e" cm="1">
        <f t="array" ref="DN93">IFERROR(IF(ISNA($A93),NA(),INDEX(K$3:K$2000,_xlfn.XMATCH(Configuration!$B$12,K$3:K$2000,1,1)+$DJ93)-0), NA())</f>
        <v>#N/A</v>
      </c>
      <c r="DO93" t="e" cm="1">
        <f t="array" ref="DO93">IFERROR(IF(ISNA($A93),NA(),INDEX(N$3:N$2000,_xlfn.XMATCH(Configuration!$B$12,N$3:N$2000,1,1)+$DJ93)-0), NA())</f>
        <v>#N/A</v>
      </c>
      <c r="DP93" t="e" cm="1">
        <f t="array" ref="DP93">IFERROR(IF(ISNA($A93),NA(),INDEX(Q$3:Q$2000,_xlfn.XMATCH(Configuration!$B$12,Q$3:Q$2000,1,1)+$DJ93)-0), NA())</f>
        <v>#N/A</v>
      </c>
      <c r="DQ93" t="e" cm="1">
        <f t="array" ref="DQ93">IFERROR(IF(ISNA($A93),NA(),INDEX(T$3:T$2000,_xlfn.XMATCH(Configuration!$B$12,T$3:T$2000,1,1)+$DJ93)-0), NA())</f>
        <v>#N/A</v>
      </c>
      <c r="DR93" t="e" cm="1">
        <f t="array" ref="DR93">IFERROR(IF(ISNA($A93),NA(),INDEX(W$3:W$2000,_xlfn.XMATCH(Configuration!$B$12,W$3:W$2000,1,1)+$DJ93)-0), NA())</f>
        <v>#N/A</v>
      </c>
    </row>
    <row r="94" spans="1:122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59"/>
        <v/>
      </c>
      <c r="AD94" t="str">
        <f t="shared" si="60"/>
        <v/>
      </c>
      <c r="AE94" t="str">
        <f t="shared" si="61"/>
        <v/>
      </c>
      <c r="AF94" s="5" t="str">
        <f t="shared" si="62"/>
        <v/>
      </c>
      <c r="AG94" t="str">
        <f t="shared" si="63"/>
        <v/>
      </c>
      <c r="AH94" t="str">
        <f t="shared" si="64"/>
        <v/>
      </c>
      <c r="AI94" t="str">
        <f t="shared" si="65"/>
        <v/>
      </c>
      <c r="AJ94" t="str">
        <f t="shared" si="66"/>
        <v/>
      </c>
      <c r="AK94" t="str">
        <f t="shared" si="67"/>
        <v/>
      </c>
      <c r="AL94" s="2" t="str">
        <f t="shared" si="68"/>
        <v/>
      </c>
      <c r="AM94" s="2" t="str">
        <f t="shared" si="69"/>
        <v/>
      </c>
      <c r="AN94" s="2" t="str">
        <f t="shared" si="70"/>
        <v/>
      </c>
      <c r="AO94" s="2" t="str">
        <f t="shared" si="71"/>
        <v/>
      </c>
      <c r="AP94" s="2" t="str">
        <f t="shared" si="72"/>
        <v/>
      </c>
      <c r="AQ94" s="2" t="str">
        <f t="shared" si="73"/>
        <v/>
      </c>
      <c r="AR94" s="2" t="str">
        <f t="shared" si="74"/>
        <v/>
      </c>
      <c r="AS94" s="2" t="str">
        <f t="shared" si="75"/>
        <v/>
      </c>
      <c r="AT94" s="2" t="str">
        <f t="shared" si="76"/>
        <v/>
      </c>
      <c r="AU94" s="2" t="str">
        <f t="shared" si="77"/>
        <v/>
      </c>
      <c r="AV94" s="3" t="str">
        <f t="shared" ca="1" si="78"/>
        <v/>
      </c>
      <c r="AW94" s="2" t="str">
        <f t="shared" si="79"/>
        <v/>
      </c>
      <c r="AX94" s="2" t="str">
        <f t="shared" si="80"/>
        <v/>
      </c>
      <c r="AY94" t="str">
        <f t="shared" si="81"/>
        <v/>
      </c>
      <c r="AZ94" t="str">
        <f t="shared" si="8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83"/>
        <v>#N/A</v>
      </c>
      <c r="BS94" t="e">
        <f>IFERROR(IF(OR(ISNA($A94),$AC94&lt;100),NA(),IF(FLOOR(2^($BR94+(LOG(100)/LOG(2))),2)-100&gt; _xlfn.AGGREGATE(4,6,$BZ$3:$DF$2000)+2000,NA(),FLOOR(2^($BR94+(LOG(100)/LOG(2))),2))), NA())</f>
        <v>#N/A</v>
      </c>
      <c r="BT94" t="e">
        <f>IFERROR(IF(OR(ISNA($A94),$AC94&lt;100),NA(),IF(FLOOR((2^(($BR94+4*LOG(10)/LOG(2))/2)),2)&gt; _xlfn.AGGREGATE(4,6,$BZ$3:$DF$2000)+2000,NA(),FLOOR((2^(($BR94+4*LOG(10)/LOG(2))/2)),2))), NA())</f>
        <v>#N/A</v>
      </c>
      <c r="BU94" t="e">
        <f>IFERROR(IF(OR(ISNA($A94),$AC94&lt;100),NA(),IF(FLOOR((2^(($BR94+6*LOG(10)/LOG(2))/3)),2)&gt; _xlfn.AGGREGATE(4,6,$BZ$3:$DF$2000)+2000,NA(),FLOOR((2^(($BR94+6*LOG(10)/LOG(2))/3)),2))), NA())</f>
        <v>#N/A</v>
      </c>
      <c r="BV94" t="e">
        <f>IFERROR(IF(OR(ISNA($A94),$AC94&lt;100),NA(),IF(FLOOR((2^(($BR94+8*LOG(10)/LOG(2))/4)),2)&gt; _xlfn.AGGREGATE(4,6,$BZ$3:$DF$2000)+2000,NA(),FLOOR((2^(($BR94+8*LOG(10)/LOG(2))/4)),2))), NA())</f>
        <v>#N/A</v>
      </c>
      <c r="BW94" t="e">
        <f>IFERROR(IF(OR(ISNA($A94),$AC94&lt;100),NA(),IF(FLOOR((2^(($BR94+10*LOG(10)/LOG(2))/5)),2)&gt; _xlfn.AGGREGATE(4,6,$BZ$3:$DF$2000)+2000,NA(),FLOOR((2^(($BR94+10*LOG(10)/LOG(2))/5)),2))),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_xlfn.AGGREGATE(4,6,$BZ$3:$DF$2000)+2000,NA(),FLOOR((2^(($BR94+2*_xlfn.XLOOKUP(_xlfn.AGGREGATE(4,6,$BR$3:$BR2045),$BR$3:$BR$2000,$CA$3:$CA$2000,1,1)*LOG(10)/LOG(2))/_xlfn.XLOOKUP(_xlfn.AGGREGATE(4,6,$BR$3:$BR2045),$BR$3:$BR$2000,$CA$3:$CA$2000,1,1))),2))),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84"/>
        <v>#N/A</v>
      </c>
      <c r="CA94" t="e">
        <f t="shared" si="51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>
        <f t="shared" si="85"/>
        <v>#N/A</v>
      </c>
      <c r="CD94" t="e" cm="1">
        <f t="array" ref="CD94">IFERROR(IF(OR(ISNA($A94),$AC94&lt;100,INDEX(International!C$3:C$2000,_xlfn.XMATCH(100,International!C$3:C$2000,1,1)+$BR94)=""),NA(),INDEX(International!C$3:C$2000,_xlfn.XMATCH(100,International!C$3:C$2000,1,1)+$BR94)), NA())</f>
        <v>#N/A</v>
      </c>
      <c r="CE94" t="e">
        <f t="shared" si="52"/>
        <v>#N/A</v>
      </c>
      <c r="CF94" t="e">
        <f>IF(OR(ISNA($A94),$AC94&lt;100),NA(),IF($BR94=0,0,FLOOR((CD94-_xlfn.XLOOKUP(_xlfn.AGGREGATE(5,6,$BR$3:$BR2045),$BR$3:$BR$2000,CD$3:CD$2000,1,1))/_xlfn.XLOOKUP($BR94,$BR$3:$BR$2000,$BR$3:$BR$2000,1,1), 1)))</f>
        <v>#N/A</v>
      </c>
      <c r="CG94" t="e">
        <f t="shared" si="86"/>
        <v>#N/A</v>
      </c>
      <c r="CH94" t="e" cm="1">
        <f t="array" ref="CH94">IFERROR(IF(OR(ISNA($A94),$AC94&lt;100,INDEX(International!F$3:F$2000,_xlfn.XMATCH(100,International!F$3:F$2000,1,1)+$BR94)=""),NA(),INDEX(International!F$3:F$2000,_xlfn.XMATCH(100,International!F$3:F$2000,1,1)+$BR94)), NA())</f>
        <v>#N/A</v>
      </c>
      <c r="CI94" t="e">
        <f t="shared" si="53"/>
        <v>#N/A</v>
      </c>
      <c r="CJ94" t="e">
        <f>IF(OR(ISNA($A94),$AC94&lt;100),NA(),IF($BR94=0,0,FLOOR((CH94-_xlfn.XLOOKUP(_xlfn.AGGREGATE(5,6,$BR$3:$BR2045),$BR$3:$BR$2000,CH$3:CH$2000,1,1))/_xlfn.XLOOKUP($BR94,$BR$3:$BR$2000,$BR$3:$BR$2000,1,1), 1)))</f>
        <v>#N/A</v>
      </c>
      <c r="CK94" t="e">
        <f t="shared" si="87"/>
        <v>#N/A</v>
      </c>
      <c r="CL94" t="e" cm="1">
        <f t="array" ref="CL94">IFERROR(IF(OR(ISNA($A94),$AC94&lt;100,INDEX(International!I$3:I$2000,_xlfn.XMATCH(100,International!I$3:I$2000,1,1)+$BR94)=""),NA(),INDEX(International!I$3:I$2000,_xlfn.XMATCH(100,International!I$3:I$2000,1,1)+$BR94)), NA())</f>
        <v>#N/A</v>
      </c>
      <c r="CM94" t="e">
        <f t="shared" si="54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>
        <f t="shared" si="88"/>
        <v>#N/A</v>
      </c>
      <c r="CP94" t="e" cm="1">
        <f t="array" ref="CP94">IFERROR(IF(OR(ISNA($A94),$AC94&lt;100,INDEX(International!L$3:L$2000,_xlfn.XMATCH(100,International!L$3:L$2000,1,1)+$BR94)=""),NA(),INDEX(International!L$3:L$2000,_xlfn.XMATCH(100,International!L$3:L$2000,1,1)+$BR94)), NA())</f>
        <v>#N/A</v>
      </c>
      <c r="CQ94" t="e">
        <f t="shared" si="55"/>
        <v>#N/A</v>
      </c>
      <c r="CR94" t="e">
        <f>IF(OR(ISNA($A94),$AC94&lt;100),NA(),IF($BR94=0,0,FLOOR((CP94-_xlfn.XLOOKUP(_xlfn.AGGREGATE(5,6,$BR$3:$BR2045),$BR$3:$BR$2000,CP$3:CP$2000,1,1))/_xlfn.XLOOKUP($BR94,$BR$3:$BR$2000,$BR$3:$BR$2000,1,1), 1)))</f>
        <v>#N/A</v>
      </c>
      <c r="CS94" t="e">
        <f t="shared" si="89"/>
        <v>#N/A</v>
      </c>
      <c r="CT94" t="e" cm="1">
        <f t="array" ref="CT94">IFERROR(IF(OR(ISNA($A94),$AC94&lt;100,INDEX(International!O$3:O$2000,_xlfn.XMATCH(100,International!O$3:O$2000,1,1)+$BR94)=""),NA(),INDEX(International!O$3:O$2000,_xlfn.XMATCH(100,International!O$3:O$2000,1,1)+$BR94)), NA())</f>
        <v>#N/A</v>
      </c>
      <c r="CU94" t="e">
        <f>IF(OR(ISNA($A94),$AC94&lt;100),NA(),IF(CT94=100,0,($BR94*LOG(2)/LOG(CT94/100))))</f>
        <v>#N/A</v>
      </c>
      <c r="CV94" t="e">
        <f>IF(OR(ISNA($A94),$AC94&lt;100),NA(),IF($BR94=0,0,FLOOR((CT94-_xlfn.XLOOKUP(_xlfn.AGGREGATE(5,6,$BR$3:$BR2045),$BR$3:$BR$2000,CT$3:CT$2000,1,1))/_xlfn.XLOOKUP($BR94,$BR$3:$BR$2000,$BR$3:$BR$2000,1,1), 1)))</f>
        <v>#N/A</v>
      </c>
      <c r="CW94" t="e">
        <f t="shared" si="90"/>
        <v>#N/A</v>
      </c>
      <c r="CX94" t="e" cm="1">
        <f t="array" ref="CX94">IFERROR(IF(OR(ISNA($A94),$AC94&lt;100,INDEX(International!R$3:R$2000,_xlfn.XMATCH(100,International!R$3:R$2000,1,1)+$BR94)=""),NA(),INDEX(International!R$3:R$2000,_xlfn.XMATCH(100,International!R$3:R$2000,1,1)+$BR94)), NA())</f>
        <v>#N/A</v>
      </c>
      <c r="CY94" t="e">
        <f t="shared" si="56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 t="shared" si="91"/>
        <v>#N/A</v>
      </c>
      <c r="DB94" t="e" cm="1">
        <f t="array" ref="DB94">IFERROR(IF(OR(ISNA($A94),$AC94&lt;100,INDEX(International!U$3:U$2000,_xlfn.XMATCH(100,International!U$3:U$2000,1,1)+$BR94)=""),NA(),INDEX(International!U$3:U$2000,_xlfn.XMATCH(100,International!U$3:U$2000,1,1)+$BR94)), NA())</f>
        <v>#N/A</v>
      </c>
      <c r="DC94" t="e">
        <f t="shared" si="57"/>
        <v>#N/A</v>
      </c>
      <c r="DD94" t="e">
        <f>IF(OR(ISNA($A94),$AC94&lt;100),NA(),IF($BR94=0,0,FLOOR((DB94-_xlfn.XLOOKUP(_xlfn.AGGREGATE(5,6,$BR$3:$BR2045),$BR$3:$BR$2000,DB$3:DB$2000,1,1))/_xlfn.XLOOKUP($BR94,$BR$3:$BR$2000,$BR$3:$BR$2000,1,1), 1)))</f>
        <v>#N/A</v>
      </c>
      <c r="DE94" t="e">
        <f t="shared" si="92"/>
        <v>#N/A</v>
      </c>
      <c r="DF94" t="e" cm="1">
        <f t="array" ref="DF94">IFERROR(IF(OR(ISNA($A94),$AC94&lt;100,INDEX(International!X$3:X$2000,_xlfn.XMATCH(100,International!X$3:X$2000,1,1)+$BR94)=""),NA(),INDEX(International!X$3:X$2000,_xlfn.XMATCH(100,International!X$3:X$2000,1,1)+$BR94)), NA())</f>
        <v>#N/A</v>
      </c>
      <c r="DG94" t="e">
        <f t="shared" si="58"/>
        <v>#N/A</v>
      </c>
      <c r="DH94" t="e">
        <f>IF(OR(ISNA($A94),$AC94&lt;100),NA(),IF($BR94=0,0,FLOOR((DF94-_xlfn.XLOOKUP(_xlfn.AGGREGATE(5,6,$BR$3:$BR2045),$BR$3:$BR$2000,DF$3:DF$2000,1,1))/_xlfn.XLOOKUP($BR94,$BR$3:$BR$2000,$BR$3:$BR$2000,1,1), 1)))</f>
        <v>#N/A</v>
      </c>
      <c r="DI94" t="e">
        <f t="shared" si="93"/>
        <v>#N/A</v>
      </c>
      <c r="DJ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93+1,DJ93+1,NA())))</f>
        <v>#N/A</v>
      </c>
      <c r="DK94" t="e" cm="1">
        <f t="array" ref="DK94">IFERROR(IF(ISNA($A94),NA(),INDEX(B$3:B$2000,_xlfn.XMATCH(Configuration!$B$12,B$3:B$2000,1,1)+$DJ94)-0), NA())</f>
        <v>#N/A</v>
      </c>
      <c r="DL94" t="e" cm="1">
        <f t="array" ref="DL94">IFERROR(IF(ISNA($A94),NA(),INDEX(E$3:E$2000,_xlfn.XMATCH(Configuration!$B$12,E$3:E$2000,1,1)+$DJ94)-0), NA())</f>
        <v>#N/A</v>
      </c>
      <c r="DM94" t="e" cm="1">
        <f t="array" ref="DM94">IFERROR(IF(ISNA($A94),NA(),INDEX(H$3:H$2000,_xlfn.XMATCH(Configuration!$B$12,H$3:H$2000,1,1)+$DJ94)-0), NA())</f>
        <v>#N/A</v>
      </c>
      <c r="DN94" t="e" cm="1">
        <f t="array" ref="DN94">IFERROR(IF(ISNA($A94),NA(),INDEX(K$3:K$2000,_xlfn.XMATCH(Configuration!$B$12,K$3:K$2000,1,1)+$DJ94)-0), NA())</f>
        <v>#N/A</v>
      </c>
      <c r="DO94" t="e" cm="1">
        <f t="array" ref="DO94">IFERROR(IF(ISNA($A94),NA(),INDEX(N$3:N$2000,_xlfn.XMATCH(Configuration!$B$12,N$3:N$2000,1,1)+$DJ94)-0), NA())</f>
        <v>#N/A</v>
      </c>
      <c r="DP94" t="e" cm="1">
        <f t="array" ref="DP94">IFERROR(IF(ISNA($A94),NA(),INDEX(Q$3:Q$2000,_xlfn.XMATCH(Configuration!$B$12,Q$3:Q$2000,1,1)+$DJ94)-0), NA())</f>
        <v>#N/A</v>
      </c>
      <c r="DQ94" t="e" cm="1">
        <f t="array" ref="DQ94">IFERROR(IF(ISNA($A94),NA(),INDEX(T$3:T$2000,_xlfn.XMATCH(Configuration!$B$12,T$3:T$2000,1,1)+$DJ94)-0), NA())</f>
        <v>#N/A</v>
      </c>
      <c r="DR94" t="e" cm="1">
        <f t="array" ref="DR94">IFERROR(IF(ISNA($A94),NA(),INDEX(W$3:W$2000,_xlfn.XMATCH(Configuration!$B$12,W$3:W$2000,1,1)+$DJ94)-0), NA())</f>
        <v>#N/A</v>
      </c>
    </row>
    <row r="95" spans="1:122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59"/>
        <v/>
      </c>
      <c r="AD95" t="str">
        <f t="shared" si="60"/>
        <v/>
      </c>
      <c r="AE95" t="str">
        <f t="shared" si="61"/>
        <v/>
      </c>
      <c r="AF95" s="5" t="str">
        <f t="shared" si="62"/>
        <v/>
      </c>
      <c r="AG95" t="str">
        <f t="shared" si="63"/>
        <v/>
      </c>
      <c r="AH95" t="str">
        <f t="shared" si="64"/>
        <v/>
      </c>
      <c r="AI95" t="str">
        <f t="shared" si="65"/>
        <v/>
      </c>
      <c r="AJ95" t="str">
        <f t="shared" si="66"/>
        <v/>
      </c>
      <c r="AK95" t="str">
        <f t="shared" si="67"/>
        <v/>
      </c>
      <c r="AL95" s="2" t="str">
        <f t="shared" si="68"/>
        <v/>
      </c>
      <c r="AM95" s="2" t="str">
        <f t="shared" si="69"/>
        <v/>
      </c>
      <c r="AN95" s="2" t="str">
        <f t="shared" si="70"/>
        <v/>
      </c>
      <c r="AO95" s="2" t="str">
        <f t="shared" si="71"/>
        <v/>
      </c>
      <c r="AP95" s="2" t="str">
        <f t="shared" si="72"/>
        <v/>
      </c>
      <c r="AQ95" s="2" t="str">
        <f t="shared" si="73"/>
        <v/>
      </c>
      <c r="AR95" s="2" t="str">
        <f t="shared" si="74"/>
        <v/>
      </c>
      <c r="AS95" s="2" t="str">
        <f t="shared" si="75"/>
        <v/>
      </c>
      <c r="AT95" s="2" t="str">
        <f t="shared" si="76"/>
        <v/>
      </c>
      <c r="AU95" s="2" t="str">
        <f t="shared" si="77"/>
        <v/>
      </c>
      <c r="AV95" s="3" t="str">
        <f t="shared" ca="1" si="78"/>
        <v/>
      </c>
      <c r="AW95" s="2" t="str">
        <f t="shared" si="79"/>
        <v/>
      </c>
      <c r="AX95" s="2" t="str">
        <f t="shared" si="80"/>
        <v/>
      </c>
      <c r="AY95" t="str">
        <f t="shared" si="81"/>
        <v/>
      </c>
      <c r="AZ95" t="str">
        <f t="shared" si="8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83"/>
        <v>#N/A</v>
      </c>
      <c r="BS95" t="e">
        <f>IFERROR(IF(OR(ISNA($A95),$AC95&lt;100),NA(),IF(FLOOR(2^($BR95+(LOG(100)/LOG(2))),2)-100&gt; _xlfn.AGGREGATE(4,6,$BZ$3:$DF$2000)+2000,NA(),FLOOR(2^($BR95+(LOG(100)/LOG(2))),2))), NA())</f>
        <v>#N/A</v>
      </c>
      <c r="BT95" t="e">
        <f>IFERROR(IF(OR(ISNA($A95),$AC95&lt;100),NA(),IF(FLOOR((2^(($BR95+4*LOG(10)/LOG(2))/2)),2)&gt; _xlfn.AGGREGATE(4,6,$BZ$3:$DF$2000)+2000,NA(),FLOOR((2^(($BR95+4*LOG(10)/LOG(2))/2)),2))), NA())</f>
        <v>#N/A</v>
      </c>
      <c r="BU95" t="e">
        <f>IFERROR(IF(OR(ISNA($A95),$AC95&lt;100),NA(),IF(FLOOR((2^(($BR95+6*LOG(10)/LOG(2))/3)),2)&gt; _xlfn.AGGREGATE(4,6,$BZ$3:$DF$2000)+2000,NA(),FLOOR((2^(($BR95+6*LOG(10)/LOG(2))/3)),2))), NA())</f>
        <v>#N/A</v>
      </c>
      <c r="BV95" t="e">
        <f>IFERROR(IF(OR(ISNA($A95),$AC95&lt;100),NA(),IF(FLOOR((2^(($BR95+8*LOG(10)/LOG(2))/4)),2)&gt; _xlfn.AGGREGATE(4,6,$BZ$3:$DF$2000)+2000,NA(),FLOOR((2^(($BR95+8*LOG(10)/LOG(2))/4)),2))), NA())</f>
        <v>#N/A</v>
      </c>
      <c r="BW95" t="e">
        <f>IFERROR(IF(OR(ISNA($A95),$AC95&lt;100),NA(),IF(FLOOR((2^(($BR95+10*LOG(10)/LOG(2))/5)),2)&gt; _xlfn.AGGREGATE(4,6,$BZ$3:$DF$2000)+2000,NA(),FLOOR((2^(($BR95+10*LOG(10)/LOG(2))/5)),2))),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_xlfn.AGGREGATE(4,6,$BZ$3:$DF$2000)+2000,NA(),FLOOR((2^(($BR95+2*_xlfn.XLOOKUP(_xlfn.AGGREGATE(4,6,$BR$3:$BR2046),$BR$3:$BR$2000,$CA$3:$CA$2000,1,1)*LOG(10)/LOG(2))/_xlfn.XLOOKUP(_xlfn.AGGREGATE(4,6,$BR$3:$BR2046),$BR$3:$BR$2000,$CA$3:$CA$2000,1,1))),2))),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84"/>
        <v>#N/A</v>
      </c>
      <c r="CA95" t="e">
        <f t="shared" si="51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>
        <f t="shared" si="85"/>
        <v>#N/A</v>
      </c>
      <c r="CD95" t="e" cm="1">
        <f t="array" ref="CD95">IFERROR(IF(OR(ISNA($A95),$AC95&lt;100,INDEX(International!C$3:C$2000,_xlfn.XMATCH(100,International!C$3:C$2000,1,1)+$BR95)=""),NA(),INDEX(International!C$3:C$2000,_xlfn.XMATCH(100,International!C$3:C$2000,1,1)+$BR95)), NA())</f>
        <v>#N/A</v>
      </c>
      <c r="CE95" t="e">
        <f t="shared" si="52"/>
        <v>#N/A</v>
      </c>
      <c r="CF95" t="e">
        <f>IF(OR(ISNA($A95),$AC95&lt;100),NA(),IF($BR95=0,0,FLOOR((CD95-_xlfn.XLOOKUP(_xlfn.AGGREGATE(5,6,$BR$3:$BR2046),$BR$3:$BR$2000,CD$3:CD$2000,1,1))/_xlfn.XLOOKUP($BR95,$BR$3:$BR$2000,$BR$3:$BR$2000,1,1), 1)))</f>
        <v>#N/A</v>
      </c>
      <c r="CG95" t="e">
        <f t="shared" si="86"/>
        <v>#N/A</v>
      </c>
      <c r="CH95" t="e" cm="1">
        <f t="array" ref="CH95">IFERROR(IF(OR(ISNA($A95),$AC95&lt;100,INDEX(International!F$3:F$2000,_xlfn.XMATCH(100,International!F$3:F$2000,1,1)+$BR95)=""),NA(),INDEX(International!F$3:F$2000,_xlfn.XMATCH(100,International!F$3:F$2000,1,1)+$BR95)), NA())</f>
        <v>#N/A</v>
      </c>
      <c r="CI95" t="e">
        <f t="shared" si="53"/>
        <v>#N/A</v>
      </c>
      <c r="CJ95" t="e">
        <f>IF(OR(ISNA($A95),$AC95&lt;100),NA(),IF($BR95=0,0,FLOOR((CH95-_xlfn.XLOOKUP(_xlfn.AGGREGATE(5,6,$BR$3:$BR2046),$BR$3:$BR$2000,CH$3:CH$2000,1,1))/_xlfn.XLOOKUP($BR95,$BR$3:$BR$2000,$BR$3:$BR$2000,1,1), 1)))</f>
        <v>#N/A</v>
      </c>
      <c r="CK95" t="e">
        <f t="shared" si="87"/>
        <v>#N/A</v>
      </c>
      <c r="CL95" t="e" cm="1">
        <f t="array" ref="CL95">IFERROR(IF(OR(ISNA($A95),$AC95&lt;100,INDEX(International!I$3:I$2000,_xlfn.XMATCH(100,International!I$3:I$2000,1,1)+$BR95)=""),NA(),INDEX(International!I$3:I$2000,_xlfn.XMATCH(100,International!I$3:I$2000,1,1)+$BR95)), NA())</f>
        <v>#N/A</v>
      </c>
      <c r="CM95" t="e">
        <f t="shared" si="54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>
        <f t="shared" si="88"/>
        <v>#N/A</v>
      </c>
      <c r="CP95" t="e" cm="1">
        <f t="array" ref="CP95">IFERROR(IF(OR(ISNA($A95),$AC95&lt;100,INDEX(International!L$3:L$2000,_xlfn.XMATCH(100,International!L$3:L$2000,1,1)+$BR95)=""),NA(),INDEX(International!L$3:L$2000,_xlfn.XMATCH(100,International!L$3:L$2000,1,1)+$BR95)), NA())</f>
        <v>#N/A</v>
      </c>
      <c r="CQ95" t="e">
        <f t="shared" si="55"/>
        <v>#N/A</v>
      </c>
      <c r="CR95" t="e">
        <f>IF(OR(ISNA($A95),$AC95&lt;100),NA(),IF($BR95=0,0,FLOOR((CP95-_xlfn.XLOOKUP(_xlfn.AGGREGATE(5,6,$BR$3:$BR2046),$BR$3:$BR$2000,CP$3:CP$2000,1,1))/_xlfn.XLOOKUP($BR95,$BR$3:$BR$2000,$BR$3:$BR$2000,1,1), 1)))</f>
        <v>#N/A</v>
      </c>
      <c r="CS95" t="e">
        <f t="shared" si="89"/>
        <v>#N/A</v>
      </c>
      <c r="CT95" t="e" cm="1">
        <f t="array" ref="CT95">IFERROR(IF(OR(ISNA($A95),$AC95&lt;100,INDEX(International!O$3:O$2000,_xlfn.XMATCH(100,International!O$3:O$2000,1,1)+$BR95)=""),NA(),INDEX(International!O$3:O$2000,_xlfn.XMATCH(100,International!O$3:O$2000,1,1)+$BR95)), NA())</f>
        <v>#N/A</v>
      </c>
      <c r="CU95" t="e">
        <f>IF(OR(ISNA($A95),$AC95&lt;100),NA(),IF(CT95=100,0,($BR95*LOG(2)/LOG(CT95/100))))</f>
        <v>#N/A</v>
      </c>
      <c r="CV95" t="e">
        <f>IF(OR(ISNA($A95),$AC95&lt;100),NA(),IF($BR95=0,0,FLOOR((CT95-_xlfn.XLOOKUP(_xlfn.AGGREGATE(5,6,$BR$3:$BR2046),$BR$3:$BR$2000,CT$3:CT$2000,1,1))/_xlfn.XLOOKUP($BR95,$BR$3:$BR$2000,$BR$3:$BR$2000,1,1), 1)))</f>
        <v>#N/A</v>
      </c>
      <c r="CW95" t="e">
        <f t="shared" si="90"/>
        <v>#N/A</v>
      </c>
      <c r="CX95" t="e" cm="1">
        <f t="array" ref="CX95">IFERROR(IF(OR(ISNA($A95),$AC95&lt;100,INDEX(International!R$3:R$2000,_xlfn.XMATCH(100,International!R$3:R$2000,1,1)+$BR95)=""),NA(),INDEX(International!R$3:R$2000,_xlfn.XMATCH(100,International!R$3:R$2000,1,1)+$BR95)), NA())</f>
        <v>#N/A</v>
      </c>
      <c r="CY95" t="e">
        <f t="shared" si="56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 t="shared" si="91"/>
        <v>#N/A</v>
      </c>
      <c r="DB95" t="e" cm="1">
        <f t="array" ref="DB95">IFERROR(IF(OR(ISNA($A95),$AC95&lt;100,INDEX(International!U$3:U$2000,_xlfn.XMATCH(100,International!U$3:U$2000,1,1)+$BR95)=""),NA(),INDEX(International!U$3:U$2000,_xlfn.XMATCH(100,International!U$3:U$2000,1,1)+$BR95)), NA())</f>
        <v>#N/A</v>
      </c>
      <c r="DC95" t="e">
        <f t="shared" si="57"/>
        <v>#N/A</v>
      </c>
      <c r="DD95" t="e">
        <f>IF(OR(ISNA($A95),$AC95&lt;100),NA(),IF($BR95=0,0,FLOOR((DB95-_xlfn.XLOOKUP(_xlfn.AGGREGATE(5,6,$BR$3:$BR2046),$BR$3:$BR$2000,DB$3:DB$2000,1,1))/_xlfn.XLOOKUP($BR95,$BR$3:$BR$2000,$BR$3:$BR$2000,1,1), 1)))</f>
        <v>#N/A</v>
      </c>
      <c r="DE95" t="e">
        <f t="shared" si="92"/>
        <v>#N/A</v>
      </c>
      <c r="DF95" t="e" cm="1">
        <f t="array" ref="DF95">IFERROR(IF(OR(ISNA($A95),$AC95&lt;100,INDEX(International!X$3:X$2000,_xlfn.XMATCH(100,International!X$3:X$2000,1,1)+$BR95)=""),NA(),INDEX(International!X$3:X$2000,_xlfn.XMATCH(100,International!X$3:X$2000,1,1)+$BR95)), NA())</f>
        <v>#N/A</v>
      </c>
      <c r="DG95" t="e">
        <f t="shared" si="58"/>
        <v>#N/A</v>
      </c>
      <c r="DH95" t="e">
        <f>IF(OR(ISNA($A95),$AC95&lt;100),NA(),IF($BR95=0,0,FLOOR((DF95-_xlfn.XLOOKUP(_xlfn.AGGREGATE(5,6,$BR$3:$BR2046),$BR$3:$BR$2000,DF$3:DF$2000,1,1))/_xlfn.XLOOKUP($BR95,$BR$3:$BR$2000,$BR$3:$BR$2000,1,1), 1)))</f>
        <v>#N/A</v>
      </c>
      <c r="DI95" t="e">
        <f t="shared" si="93"/>
        <v>#N/A</v>
      </c>
      <c r="DJ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94+1,DJ94+1,NA())))</f>
        <v>#N/A</v>
      </c>
      <c r="DK95" t="e" cm="1">
        <f t="array" ref="DK95">IFERROR(IF(ISNA($A95),NA(),INDEX(B$3:B$2000,_xlfn.XMATCH(Configuration!$B$12,B$3:B$2000,1,1)+$DJ95)-0), NA())</f>
        <v>#N/A</v>
      </c>
      <c r="DL95" t="e" cm="1">
        <f t="array" ref="DL95">IFERROR(IF(ISNA($A95),NA(),INDEX(E$3:E$2000,_xlfn.XMATCH(Configuration!$B$12,E$3:E$2000,1,1)+$DJ95)-0), NA())</f>
        <v>#N/A</v>
      </c>
      <c r="DM95" t="e" cm="1">
        <f t="array" ref="DM95">IFERROR(IF(ISNA($A95),NA(),INDEX(H$3:H$2000,_xlfn.XMATCH(Configuration!$B$12,H$3:H$2000,1,1)+$DJ95)-0), NA())</f>
        <v>#N/A</v>
      </c>
      <c r="DN95" t="e" cm="1">
        <f t="array" ref="DN95">IFERROR(IF(ISNA($A95),NA(),INDEX(K$3:K$2000,_xlfn.XMATCH(Configuration!$B$12,K$3:K$2000,1,1)+$DJ95)-0), NA())</f>
        <v>#N/A</v>
      </c>
      <c r="DO95" t="e" cm="1">
        <f t="array" ref="DO95">IFERROR(IF(ISNA($A95),NA(),INDEX(N$3:N$2000,_xlfn.XMATCH(Configuration!$B$12,N$3:N$2000,1,1)+$DJ95)-0), NA())</f>
        <v>#N/A</v>
      </c>
      <c r="DP95" t="e" cm="1">
        <f t="array" ref="DP95">IFERROR(IF(ISNA($A95),NA(),INDEX(Q$3:Q$2000,_xlfn.XMATCH(Configuration!$B$12,Q$3:Q$2000,1,1)+$DJ95)-0), NA())</f>
        <v>#N/A</v>
      </c>
      <c r="DQ95" t="e" cm="1">
        <f t="array" ref="DQ95">IFERROR(IF(ISNA($A95),NA(),INDEX(T$3:T$2000,_xlfn.XMATCH(Configuration!$B$12,T$3:T$2000,1,1)+$DJ95)-0), NA())</f>
        <v>#N/A</v>
      </c>
      <c r="DR95" t="e" cm="1">
        <f t="array" ref="DR95">IFERROR(IF(ISNA($A95),NA(),INDEX(W$3:W$2000,_xlfn.XMATCH(Configuration!$B$12,W$3:W$2000,1,1)+$DJ95)-0), NA())</f>
        <v>#N/A</v>
      </c>
    </row>
    <row r="96" spans="1:122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59"/>
        <v/>
      </c>
      <c r="AD96" t="str">
        <f t="shared" si="60"/>
        <v/>
      </c>
      <c r="AE96" t="str">
        <f t="shared" si="61"/>
        <v/>
      </c>
      <c r="AF96" s="5" t="str">
        <f t="shared" si="62"/>
        <v/>
      </c>
      <c r="AG96" t="str">
        <f t="shared" si="63"/>
        <v/>
      </c>
      <c r="AH96" t="str">
        <f t="shared" si="64"/>
        <v/>
      </c>
      <c r="AI96" t="str">
        <f t="shared" si="65"/>
        <v/>
      </c>
      <c r="AJ96" t="str">
        <f t="shared" si="66"/>
        <v/>
      </c>
      <c r="AK96" t="str">
        <f t="shared" si="67"/>
        <v/>
      </c>
      <c r="AL96" s="2" t="str">
        <f t="shared" si="68"/>
        <v/>
      </c>
      <c r="AM96" s="2" t="str">
        <f t="shared" si="69"/>
        <v/>
      </c>
      <c r="AN96" s="2" t="str">
        <f t="shared" si="70"/>
        <v/>
      </c>
      <c r="AO96" s="2" t="str">
        <f t="shared" si="71"/>
        <v/>
      </c>
      <c r="AP96" s="2" t="str">
        <f t="shared" si="72"/>
        <v/>
      </c>
      <c r="AQ96" s="2" t="str">
        <f t="shared" si="73"/>
        <v/>
      </c>
      <c r="AR96" s="2" t="str">
        <f t="shared" si="74"/>
        <v/>
      </c>
      <c r="AS96" s="2" t="str">
        <f t="shared" si="75"/>
        <v/>
      </c>
      <c r="AT96" s="2" t="str">
        <f t="shared" si="76"/>
        <v/>
      </c>
      <c r="AU96" s="2" t="str">
        <f t="shared" si="77"/>
        <v/>
      </c>
      <c r="AV96" s="3" t="str">
        <f t="shared" ca="1" si="78"/>
        <v/>
      </c>
      <c r="AW96" s="2" t="str">
        <f t="shared" si="79"/>
        <v/>
      </c>
      <c r="AX96" s="2" t="str">
        <f t="shared" si="80"/>
        <v/>
      </c>
      <c r="AY96" t="str">
        <f t="shared" si="81"/>
        <v/>
      </c>
      <c r="AZ96" t="str">
        <f t="shared" si="8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83"/>
        <v>#N/A</v>
      </c>
      <c r="BS96" t="e">
        <f>IFERROR(IF(OR(ISNA($A96),$AC96&lt;100),NA(),IF(FLOOR(2^($BR96+(LOG(100)/LOG(2))),2)-100&gt; _xlfn.AGGREGATE(4,6,$BZ$3:$DF$2000)+2000,NA(),FLOOR(2^($BR96+(LOG(100)/LOG(2))),2))), NA())</f>
        <v>#N/A</v>
      </c>
      <c r="BT96" t="e">
        <f>IFERROR(IF(OR(ISNA($A96),$AC96&lt;100),NA(),IF(FLOOR((2^(($BR96+4*LOG(10)/LOG(2))/2)),2)&gt; _xlfn.AGGREGATE(4,6,$BZ$3:$DF$2000)+2000,NA(),FLOOR((2^(($BR96+4*LOG(10)/LOG(2))/2)),2))), NA())</f>
        <v>#N/A</v>
      </c>
      <c r="BU96" t="e">
        <f>IFERROR(IF(OR(ISNA($A96),$AC96&lt;100),NA(),IF(FLOOR((2^(($BR96+6*LOG(10)/LOG(2))/3)),2)&gt; _xlfn.AGGREGATE(4,6,$BZ$3:$DF$2000)+2000,NA(),FLOOR((2^(($BR96+6*LOG(10)/LOG(2))/3)),2))), NA())</f>
        <v>#N/A</v>
      </c>
      <c r="BV96" t="e">
        <f>IFERROR(IF(OR(ISNA($A96),$AC96&lt;100),NA(),IF(FLOOR((2^(($BR96+8*LOG(10)/LOG(2))/4)),2)&gt; _xlfn.AGGREGATE(4,6,$BZ$3:$DF$2000)+2000,NA(),FLOOR((2^(($BR96+8*LOG(10)/LOG(2))/4)),2))), NA())</f>
        <v>#N/A</v>
      </c>
      <c r="BW96" t="e">
        <f>IFERROR(IF(OR(ISNA($A96),$AC96&lt;100),NA(),IF(FLOOR((2^(($BR96+10*LOG(10)/LOG(2))/5)),2)&gt; _xlfn.AGGREGATE(4,6,$BZ$3:$DF$2000)+2000,NA(),FLOOR((2^(($BR96+10*LOG(10)/LOG(2))/5)),2))),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_xlfn.AGGREGATE(4,6,$BZ$3:$DF$2000)+2000,NA(),FLOOR((2^(($BR96+2*_xlfn.XLOOKUP(_xlfn.AGGREGATE(4,6,$BR$3:$BR2047),$BR$3:$BR$2000,$CA$3:$CA$2000,1,1)*LOG(10)/LOG(2))/_xlfn.XLOOKUP(_xlfn.AGGREGATE(4,6,$BR$3:$BR2047),$BR$3:$BR$2000,$CA$3:$CA$2000,1,1))),2))),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84"/>
        <v>#N/A</v>
      </c>
      <c r="CA96" t="e">
        <f t="shared" si="51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>
        <f t="shared" si="85"/>
        <v>#N/A</v>
      </c>
      <c r="CD96" t="e" cm="1">
        <f t="array" ref="CD96">IFERROR(IF(OR(ISNA($A96),$AC96&lt;100,INDEX(International!C$3:C$2000,_xlfn.XMATCH(100,International!C$3:C$2000,1,1)+$BR96)=""),NA(),INDEX(International!C$3:C$2000,_xlfn.XMATCH(100,International!C$3:C$2000,1,1)+$BR96)), NA())</f>
        <v>#N/A</v>
      </c>
      <c r="CE96" t="e">
        <f t="shared" si="52"/>
        <v>#N/A</v>
      </c>
      <c r="CF96" t="e">
        <f>IF(OR(ISNA($A96),$AC96&lt;100),NA(),IF($BR96=0,0,FLOOR((CD96-_xlfn.XLOOKUP(_xlfn.AGGREGATE(5,6,$BR$3:$BR2047),$BR$3:$BR$2000,CD$3:CD$2000,1,1))/_xlfn.XLOOKUP($BR96,$BR$3:$BR$2000,$BR$3:$BR$2000,1,1), 1)))</f>
        <v>#N/A</v>
      </c>
      <c r="CG96" t="e">
        <f t="shared" si="86"/>
        <v>#N/A</v>
      </c>
      <c r="CH96" t="e" cm="1">
        <f t="array" ref="CH96">IFERROR(IF(OR(ISNA($A96),$AC96&lt;100,INDEX(International!F$3:F$2000,_xlfn.XMATCH(100,International!F$3:F$2000,1,1)+$BR96)=""),NA(),INDEX(International!F$3:F$2000,_xlfn.XMATCH(100,International!F$3:F$2000,1,1)+$BR96)), NA())</f>
        <v>#N/A</v>
      </c>
      <c r="CI96" t="e">
        <f t="shared" si="53"/>
        <v>#N/A</v>
      </c>
      <c r="CJ96" t="e">
        <f>IF(OR(ISNA($A96),$AC96&lt;100),NA(),IF($BR96=0,0,FLOOR((CH96-_xlfn.XLOOKUP(_xlfn.AGGREGATE(5,6,$BR$3:$BR2047),$BR$3:$BR$2000,CH$3:CH$2000,1,1))/_xlfn.XLOOKUP($BR96,$BR$3:$BR$2000,$BR$3:$BR$2000,1,1), 1)))</f>
        <v>#N/A</v>
      </c>
      <c r="CK96" t="e">
        <f t="shared" si="87"/>
        <v>#N/A</v>
      </c>
      <c r="CL96" t="e" cm="1">
        <f t="array" ref="CL96">IFERROR(IF(OR(ISNA($A96),$AC96&lt;100,INDEX(International!I$3:I$2000,_xlfn.XMATCH(100,International!I$3:I$2000,1,1)+$BR96)=""),NA(),INDEX(International!I$3:I$2000,_xlfn.XMATCH(100,International!I$3:I$2000,1,1)+$BR96)), NA())</f>
        <v>#N/A</v>
      </c>
      <c r="CM96" t="e">
        <f t="shared" si="54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>
        <f t="shared" si="88"/>
        <v>#N/A</v>
      </c>
      <c r="CP96" t="e" cm="1">
        <f t="array" ref="CP96">IFERROR(IF(OR(ISNA($A96),$AC96&lt;100,INDEX(International!L$3:L$2000,_xlfn.XMATCH(100,International!L$3:L$2000,1,1)+$BR96)=""),NA(),INDEX(International!L$3:L$2000,_xlfn.XMATCH(100,International!L$3:L$2000,1,1)+$BR96)), NA())</f>
        <v>#N/A</v>
      </c>
      <c r="CQ96" t="e">
        <f t="shared" si="55"/>
        <v>#N/A</v>
      </c>
      <c r="CR96" t="e">
        <f>IF(OR(ISNA($A96),$AC96&lt;100),NA(),IF($BR96=0,0,FLOOR((CP96-_xlfn.XLOOKUP(_xlfn.AGGREGATE(5,6,$BR$3:$BR2047),$BR$3:$BR$2000,CP$3:CP$2000,1,1))/_xlfn.XLOOKUP($BR96,$BR$3:$BR$2000,$BR$3:$BR$2000,1,1), 1)))</f>
        <v>#N/A</v>
      </c>
      <c r="CS96" t="e">
        <f t="shared" si="89"/>
        <v>#N/A</v>
      </c>
      <c r="CT96" t="e" cm="1">
        <f t="array" ref="CT96">IFERROR(IF(OR(ISNA($A96),$AC96&lt;100,INDEX(International!O$3:O$2000,_xlfn.XMATCH(100,International!O$3:O$2000,1,1)+$BR96)=""),NA(),INDEX(International!O$3:O$2000,_xlfn.XMATCH(100,International!O$3:O$2000,1,1)+$BR96)), NA())</f>
        <v>#N/A</v>
      </c>
      <c r="CU96" t="e">
        <f>IF(OR(ISNA($A96),$AC96&lt;100),NA(),IF(CT96=100,0,($BR96*LOG(2)/LOG(CT96/100))))</f>
        <v>#N/A</v>
      </c>
      <c r="CV96" t="e">
        <f>IF(OR(ISNA($A96),$AC96&lt;100),NA(),IF($BR96=0,0,FLOOR((CT96-_xlfn.XLOOKUP(_xlfn.AGGREGATE(5,6,$BR$3:$BR2047),$BR$3:$BR$2000,CT$3:CT$2000,1,1))/_xlfn.XLOOKUP($BR96,$BR$3:$BR$2000,$BR$3:$BR$2000,1,1), 1)))</f>
        <v>#N/A</v>
      </c>
      <c r="CW96" t="e">
        <f t="shared" si="90"/>
        <v>#N/A</v>
      </c>
      <c r="CX96" t="e" cm="1">
        <f t="array" ref="CX96">IFERROR(IF(OR(ISNA($A96),$AC96&lt;100,INDEX(International!R$3:R$2000,_xlfn.XMATCH(100,International!R$3:R$2000,1,1)+$BR96)=""),NA(),INDEX(International!R$3:R$2000,_xlfn.XMATCH(100,International!R$3:R$2000,1,1)+$BR96)), NA())</f>
        <v>#N/A</v>
      </c>
      <c r="CY96" t="e">
        <f t="shared" si="56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 t="shared" si="91"/>
        <v>#N/A</v>
      </c>
      <c r="DB96" t="e" cm="1">
        <f t="array" ref="DB96">IFERROR(IF(OR(ISNA($A96),$AC96&lt;100,INDEX(International!U$3:U$2000,_xlfn.XMATCH(100,International!U$3:U$2000,1,1)+$BR96)=""),NA(),INDEX(International!U$3:U$2000,_xlfn.XMATCH(100,International!U$3:U$2000,1,1)+$BR96)), NA())</f>
        <v>#N/A</v>
      </c>
      <c r="DC96" t="e">
        <f t="shared" si="57"/>
        <v>#N/A</v>
      </c>
      <c r="DD96" t="e">
        <f>IF(OR(ISNA($A96),$AC96&lt;100),NA(),IF($BR96=0,0,FLOOR((DB96-_xlfn.XLOOKUP(_xlfn.AGGREGATE(5,6,$BR$3:$BR2047),$BR$3:$BR$2000,DB$3:DB$2000,1,1))/_xlfn.XLOOKUP($BR96,$BR$3:$BR$2000,$BR$3:$BR$2000,1,1), 1)))</f>
        <v>#N/A</v>
      </c>
      <c r="DE96" t="e">
        <f t="shared" si="92"/>
        <v>#N/A</v>
      </c>
      <c r="DF96" t="e" cm="1">
        <f t="array" ref="DF96">IFERROR(IF(OR(ISNA($A96),$AC96&lt;100,INDEX(International!X$3:X$2000,_xlfn.XMATCH(100,International!X$3:X$2000,1,1)+$BR96)=""),NA(),INDEX(International!X$3:X$2000,_xlfn.XMATCH(100,International!X$3:X$2000,1,1)+$BR96)), NA())</f>
        <v>#N/A</v>
      </c>
      <c r="DG96" t="e">
        <f t="shared" si="58"/>
        <v>#N/A</v>
      </c>
      <c r="DH96" t="e">
        <f>IF(OR(ISNA($A96),$AC96&lt;100),NA(),IF($BR96=0,0,FLOOR((DF96-_xlfn.XLOOKUP(_xlfn.AGGREGATE(5,6,$BR$3:$BR2047),$BR$3:$BR$2000,DF$3:DF$2000,1,1))/_xlfn.XLOOKUP($BR96,$BR$3:$BR$2000,$BR$3:$BR$2000,1,1), 1)))</f>
        <v>#N/A</v>
      </c>
      <c r="DI96" t="e">
        <f t="shared" si="93"/>
        <v>#N/A</v>
      </c>
      <c r="DJ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95+1,DJ95+1,NA())))</f>
        <v>#N/A</v>
      </c>
      <c r="DK96" t="e" cm="1">
        <f t="array" ref="DK96">IFERROR(IF(ISNA($A96),NA(),INDEX(B$3:B$2000,_xlfn.XMATCH(Configuration!$B$12,B$3:B$2000,1,1)+$DJ96)-0), NA())</f>
        <v>#N/A</v>
      </c>
      <c r="DL96" t="e" cm="1">
        <f t="array" ref="DL96">IFERROR(IF(ISNA($A96),NA(),INDEX(E$3:E$2000,_xlfn.XMATCH(Configuration!$B$12,E$3:E$2000,1,1)+$DJ96)-0), NA())</f>
        <v>#N/A</v>
      </c>
      <c r="DM96" t="e" cm="1">
        <f t="array" ref="DM96">IFERROR(IF(ISNA($A96),NA(),INDEX(H$3:H$2000,_xlfn.XMATCH(Configuration!$B$12,H$3:H$2000,1,1)+$DJ96)-0), NA())</f>
        <v>#N/A</v>
      </c>
      <c r="DN96" t="e" cm="1">
        <f t="array" ref="DN96">IFERROR(IF(ISNA($A96),NA(),INDEX(K$3:K$2000,_xlfn.XMATCH(Configuration!$B$12,K$3:K$2000,1,1)+$DJ96)-0), NA())</f>
        <v>#N/A</v>
      </c>
      <c r="DO96" t="e" cm="1">
        <f t="array" ref="DO96">IFERROR(IF(ISNA($A96),NA(),INDEX(N$3:N$2000,_xlfn.XMATCH(Configuration!$B$12,N$3:N$2000,1,1)+$DJ96)-0), NA())</f>
        <v>#N/A</v>
      </c>
      <c r="DP96" t="e" cm="1">
        <f t="array" ref="DP96">IFERROR(IF(ISNA($A96),NA(),INDEX(Q$3:Q$2000,_xlfn.XMATCH(Configuration!$B$12,Q$3:Q$2000,1,1)+$DJ96)-0), NA())</f>
        <v>#N/A</v>
      </c>
      <c r="DQ96" t="e" cm="1">
        <f t="array" ref="DQ96">IFERROR(IF(ISNA($A96),NA(),INDEX(T$3:T$2000,_xlfn.XMATCH(Configuration!$B$12,T$3:T$2000,1,1)+$DJ96)-0), NA())</f>
        <v>#N/A</v>
      </c>
      <c r="DR96" t="e" cm="1">
        <f t="array" ref="DR96">IFERROR(IF(ISNA($A96),NA(),INDEX(W$3:W$2000,_xlfn.XMATCH(Configuration!$B$12,W$3:W$2000,1,1)+$DJ96)-0), NA())</f>
        <v>#N/A</v>
      </c>
    </row>
    <row r="97" spans="1:122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59"/>
        <v/>
      </c>
      <c r="AD97" t="str">
        <f t="shared" si="60"/>
        <v/>
      </c>
      <c r="AE97" t="str">
        <f t="shared" si="61"/>
        <v/>
      </c>
      <c r="AF97" s="5" t="str">
        <f t="shared" si="62"/>
        <v/>
      </c>
      <c r="AG97" t="str">
        <f t="shared" si="63"/>
        <v/>
      </c>
      <c r="AH97" t="str">
        <f t="shared" si="64"/>
        <v/>
      </c>
      <c r="AI97" t="str">
        <f t="shared" si="65"/>
        <v/>
      </c>
      <c r="AJ97" t="str">
        <f t="shared" si="66"/>
        <v/>
      </c>
      <c r="AK97" t="str">
        <f t="shared" si="67"/>
        <v/>
      </c>
      <c r="AL97" s="2" t="str">
        <f t="shared" si="68"/>
        <v/>
      </c>
      <c r="AM97" s="2" t="str">
        <f t="shared" si="69"/>
        <v/>
      </c>
      <c r="AN97" s="2" t="str">
        <f t="shared" si="70"/>
        <v/>
      </c>
      <c r="AO97" s="2" t="str">
        <f t="shared" si="71"/>
        <v/>
      </c>
      <c r="AP97" s="2" t="str">
        <f t="shared" si="72"/>
        <v/>
      </c>
      <c r="AQ97" s="2" t="str">
        <f t="shared" si="73"/>
        <v/>
      </c>
      <c r="AR97" s="2" t="str">
        <f t="shared" si="74"/>
        <v/>
      </c>
      <c r="AS97" s="2" t="str">
        <f t="shared" si="75"/>
        <v/>
      </c>
      <c r="AT97" s="2" t="str">
        <f t="shared" si="76"/>
        <v/>
      </c>
      <c r="AU97" s="2" t="str">
        <f t="shared" si="77"/>
        <v/>
      </c>
      <c r="AV97" s="3" t="str">
        <f t="shared" ca="1" si="78"/>
        <v/>
      </c>
      <c r="AW97" s="2" t="str">
        <f t="shared" si="79"/>
        <v/>
      </c>
      <c r="AX97" s="2" t="str">
        <f t="shared" si="80"/>
        <v/>
      </c>
      <c r="AY97" t="str">
        <f t="shared" si="81"/>
        <v/>
      </c>
      <c r="AZ97" t="str">
        <f t="shared" si="8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83"/>
        <v>#N/A</v>
      </c>
      <c r="BS97" t="e">
        <f>IFERROR(IF(OR(ISNA($A97),$AC97&lt;100),NA(),IF(FLOOR(2^($BR97+(LOG(100)/LOG(2))),2)-100&gt; _xlfn.AGGREGATE(4,6,$BZ$3:$DF$2000)+2000,NA(),FLOOR(2^($BR97+(LOG(100)/LOG(2))),2))), NA())</f>
        <v>#N/A</v>
      </c>
      <c r="BT97" t="e">
        <f>IFERROR(IF(OR(ISNA($A97),$AC97&lt;100),NA(),IF(FLOOR((2^(($BR97+4*LOG(10)/LOG(2))/2)),2)&gt; _xlfn.AGGREGATE(4,6,$BZ$3:$DF$2000)+2000,NA(),FLOOR((2^(($BR97+4*LOG(10)/LOG(2))/2)),2))), NA())</f>
        <v>#N/A</v>
      </c>
      <c r="BU97" t="e">
        <f>IFERROR(IF(OR(ISNA($A97),$AC97&lt;100),NA(),IF(FLOOR((2^(($BR97+6*LOG(10)/LOG(2))/3)),2)&gt; _xlfn.AGGREGATE(4,6,$BZ$3:$DF$2000)+2000,NA(),FLOOR((2^(($BR97+6*LOG(10)/LOG(2))/3)),2))), NA())</f>
        <v>#N/A</v>
      </c>
      <c r="BV97" t="e">
        <f>IFERROR(IF(OR(ISNA($A97),$AC97&lt;100),NA(),IF(FLOOR((2^(($BR97+8*LOG(10)/LOG(2))/4)),2)&gt; _xlfn.AGGREGATE(4,6,$BZ$3:$DF$2000)+2000,NA(),FLOOR((2^(($BR97+8*LOG(10)/LOG(2))/4)),2))), NA())</f>
        <v>#N/A</v>
      </c>
      <c r="BW97" t="e">
        <f>IFERROR(IF(OR(ISNA($A97),$AC97&lt;100),NA(),IF(FLOOR((2^(($BR97+10*LOG(10)/LOG(2))/5)),2)&gt; _xlfn.AGGREGATE(4,6,$BZ$3:$DF$2000)+2000,NA(),FLOOR((2^(($BR97+10*LOG(10)/LOG(2))/5)),2))),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_xlfn.AGGREGATE(4,6,$BZ$3:$DF$2000)+2000,NA(),FLOOR((2^(($BR97+2*_xlfn.XLOOKUP(_xlfn.AGGREGATE(4,6,$BR$3:$BR2048),$BR$3:$BR$2000,$CA$3:$CA$2000,1,1)*LOG(10)/LOG(2))/_xlfn.XLOOKUP(_xlfn.AGGREGATE(4,6,$BR$3:$BR2048),$BR$3:$BR$2000,$CA$3:$CA$2000,1,1))),2))),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84"/>
        <v>#N/A</v>
      </c>
      <c r="CA97" t="e">
        <f t="shared" si="51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>
        <f t="shared" si="85"/>
        <v>#N/A</v>
      </c>
      <c r="CD97" t="e" cm="1">
        <f t="array" ref="CD97">IFERROR(IF(OR(ISNA($A97),$AC97&lt;100,INDEX(International!C$3:C$2000,_xlfn.XMATCH(100,International!C$3:C$2000,1,1)+$BR97)=""),NA(),INDEX(International!C$3:C$2000,_xlfn.XMATCH(100,International!C$3:C$2000,1,1)+$BR97)), NA())</f>
        <v>#N/A</v>
      </c>
      <c r="CE97" t="e">
        <f t="shared" si="52"/>
        <v>#N/A</v>
      </c>
      <c r="CF97" t="e">
        <f>IF(OR(ISNA($A97),$AC97&lt;100),NA(),IF($BR97=0,0,FLOOR((CD97-_xlfn.XLOOKUP(_xlfn.AGGREGATE(5,6,$BR$3:$BR2048),$BR$3:$BR$2000,CD$3:CD$2000,1,1))/_xlfn.XLOOKUP($BR97,$BR$3:$BR$2000,$BR$3:$BR$2000,1,1), 1)))</f>
        <v>#N/A</v>
      </c>
      <c r="CG97" t="e">
        <f t="shared" si="86"/>
        <v>#N/A</v>
      </c>
      <c r="CH97" t="e" cm="1">
        <f t="array" ref="CH97">IFERROR(IF(OR(ISNA($A97),$AC97&lt;100,INDEX(International!F$3:F$2000,_xlfn.XMATCH(100,International!F$3:F$2000,1,1)+$BR97)=""),NA(),INDEX(International!F$3:F$2000,_xlfn.XMATCH(100,International!F$3:F$2000,1,1)+$BR97)), NA())</f>
        <v>#N/A</v>
      </c>
      <c r="CI97" t="e">
        <f t="shared" si="53"/>
        <v>#N/A</v>
      </c>
      <c r="CJ97" t="e">
        <f>IF(OR(ISNA($A97),$AC97&lt;100),NA(),IF($BR97=0,0,FLOOR((CH97-_xlfn.XLOOKUP(_xlfn.AGGREGATE(5,6,$BR$3:$BR2048),$BR$3:$BR$2000,CH$3:CH$2000,1,1))/_xlfn.XLOOKUP($BR97,$BR$3:$BR$2000,$BR$3:$BR$2000,1,1), 1)))</f>
        <v>#N/A</v>
      </c>
      <c r="CK97" t="e">
        <f t="shared" si="87"/>
        <v>#N/A</v>
      </c>
      <c r="CL97" t="e" cm="1">
        <f t="array" ref="CL97">IFERROR(IF(OR(ISNA($A97),$AC97&lt;100,INDEX(International!I$3:I$2000,_xlfn.XMATCH(100,International!I$3:I$2000,1,1)+$BR97)=""),NA(),INDEX(International!I$3:I$2000,_xlfn.XMATCH(100,International!I$3:I$2000,1,1)+$BR97)), NA())</f>
        <v>#N/A</v>
      </c>
      <c r="CM97" t="e">
        <f t="shared" si="54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>
        <f t="shared" si="88"/>
        <v>#N/A</v>
      </c>
      <c r="CP97" t="e" cm="1">
        <f t="array" ref="CP97">IFERROR(IF(OR(ISNA($A97),$AC97&lt;100,INDEX(International!L$3:L$2000,_xlfn.XMATCH(100,International!L$3:L$2000,1,1)+$BR97)=""),NA(),INDEX(International!L$3:L$2000,_xlfn.XMATCH(100,International!L$3:L$2000,1,1)+$BR97)), NA())</f>
        <v>#N/A</v>
      </c>
      <c r="CQ97" t="e">
        <f t="shared" si="55"/>
        <v>#N/A</v>
      </c>
      <c r="CR97" t="e">
        <f>IF(OR(ISNA($A97),$AC97&lt;100),NA(),IF($BR97=0,0,FLOOR((CP97-_xlfn.XLOOKUP(_xlfn.AGGREGATE(5,6,$BR$3:$BR2048),$BR$3:$BR$2000,CP$3:CP$2000,1,1))/_xlfn.XLOOKUP($BR97,$BR$3:$BR$2000,$BR$3:$BR$2000,1,1), 1)))</f>
        <v>#N/A</v>
      </c>
      <c r="CS97" t="e">
        <f t="shared" si="89"/>
        <v>#N/A</v>
      </c>
      <c r="CT97" t="e" cm="1">
        <f t="array" ref="CT97">IFERROR(IF(OR(ISNA($A97),$AC97&lt;100,INDEX(International!O$3:O$2000,_xlfn.XMATCH(100,International!O$3:O$2000,1,1)+$BR97)=""),NA(),INDEX(International!O$3:O$2000,_xlfn.XMATCH(100,International!O$3:O$2000,1,1)+$BR97)), NA())</f>
        <v>#N/A</v>
      </c>
      <c r="CU97" t="e">
        <f>IF(OR(ISNA($A97),$AC97&lt;100),NA(),IF(CT97=100,0,($BR97*LOG(2)/LOG(CT97/100))))</f>
        <v>#N/A</v>
      </c>
      <c r="CV97" t="e">
        <f>IF(OR(ISNA($A97),$AC97&lt;100),NA(),IF($BR97=0,0,FLOOR((CT97-_xlfn.XLOOKUP(_xlfn.AGGREGATE(5,6,$BR$3:$BR2048),$BR$3:$BR$2000,CT$3:CT$2000,1,1))/_xlfn.XLOOKUP($BR97,$BR$3:$BR$2000,$BR$3:$BR$2000,1,1), 1)))</f>
        <v>#N/A</v>
      </c>
      <c r="CW97" t="e">
        <f t="shared" si="90"/>
        <v>#N/A</v>
      </c>
      <c r="CX97" t="e" cm="1">
        <f t="array" ref="CX97">IFERROR(IF(OR(ISNA($A97),$AC97&lt;100,INDEX(International!R$3:R$2000,_xlfn.XMATCH(100,International!R$3:R$2000,1,1)+$BR97)=""),NA(),INDEX(International!R$3:R$2000,_xlfn.XMATCH(100,International!R$3:R$2000,1,1)+$BR97)), NA())</f>
        <v>#N/A</v>
      </c>
      <c r="CY97" t="e">
        <f t="shared" si="56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 t="shared" si="91"/>
        <v>#N/A</v>
      </c>
      <c r="DB97" t="e" cm="1">
        <f t="array" ref="DB97">IFERROR(IF(OR(ISNA($A97),$AC97&lt;100,INDEX(International!U$3:U$2000,_xlfn.XMATCH(100,International!U$3:U$2000,1,1)+$BR97)=""),NA(),INDEX(International!U$3:U$2000,_xlfn.XMATCH(100,International!U$3:U$2000,1,1)+$BR97)), NA())</f>
        <v>#N/A</v>
      </c>
      <c r="DC97" t="e">
        <f t="shared" si="57"/>
        <v>#N/A</v>
      </c>
      <c r="DD97" t="e">
        <f>IF(OR(ISNA($A97),$AC97&lt;100),NA(),IF($BR97=0,0,FLOOR((DB97-_xlfn.XLOOKUP(_xlfn.AGGREGATE(5,6,$BR$3:$BR2048),$BR$3:$BR$2000,DB$3:DB$2000,1,1))/_xlfn.XLOOKUP($BR97,$BR$3:$BR$2000,$BR$3:$BR$2000,1,1), 1)))</f>
        <v>#N/A</v>
      </c>
      <c r="DE97" t="e">
        <f t="shared" si="92"/>
        <v>#N/A</v>
      </c>
      <c r="DF97" t="e" cm="1">
        <f t="array" ref="DF97">IFERROR(IF(OR(ISNA($A97),$AC97&lt;100,INDEX(International!X$3:X$2000,_xlfn.XMATCH(100,International!X$3:X$2000,1,1)+$BR97)=""),NA(),INDEX(International!X$3:X$2000,_xlfn.XMATCH(100,International!X$3:X$2000,1,1)+$BR97)), NA())</f>
        <v>#N/A</v>
      </c>
      <c r="DG97" t="e">
        <f t="shared" si="58"/>
        <v>#N/A</v>
      </c>
      <c r="DH97" t="e">
        <f>IF(OR(ISNA($A97),$AC97&lt;100),NA(),IF($BR97=0,0,FLOOR((DF97-_xlfn.XLOOKUP(_xlfn.AGGREGATE(5,6,$BR$3:$BR2048),$BR$3:$BR$2000,DF$3:DF$2000,1,1))/_xlfn.XLOOKUP($BR97,$BR$3:$BR$2000,$BR$3:$BR$2000,1,1), 1)))</f>
        <v>#N/A</v>
      </c>
      <c r="DI97" t="e">
        <f t="shared" si="93"/>
        <v>#N/A</v>
      </c>
      <c r="DJ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96+1,DJ96+1,NA())))</f>
        <v>#N/A</v>
      </c>
      <c r="DK97" t="e" cm="1">
        <f t="array" ref="DK97">IFERROR(IF(ISNA($A97),NA(),INDEX(B$3:B$2000,_xlfn.XMATCH(Configuration!$B$12,B$3:B$2000,1,1)+$DJ97)-0), NA())</f>
        <v>#N/A</v>
      </c>
      <c r="DL97" t="e" cm="1">
        <f t="array" ref="DL97">IFERROR(IF(ISNA($A97),NA(),INDEX(E$3:E$2000,_xlfn.XMATCH(Configuration!$B$12,E$3:E$2000,1,1)+$DJ97)-0), NA())</f>
        <v>#N/A</v>
      </c>
      <c r="DM97" t="e" cm="1">
        <f t="array" ref="DM97">IFERROR(IF(ISNA($A97),NA(),INDEX(H$3:H$2000,_xlfn.XMATCH(Configuration!$B$12,H$3:H$2000,1,1)+$DJ97)-0), NA())</f>
        <v>#N/A</v>
      </c>
      <c r="DN97" t="e" cm="1">
        <f t="array" ref="DN97">IFERROR(IF(ISNA($A97),NA(),INDEX(K$3:K$2000,_xlfn.XMATCH(Configuration!$B$12,K$3:K$2000,1,1)+$DJ97)-0), NA())</f>
        <v>#N/A</v>
      </c>
      <c r="DO97" t="e" cm="1">
        <f t="array" ref="DO97">IFERROR(IF(ISNA($A97),NA(),INDEX(N$3:N$2000,_xlfn.XMATCH(Configuration!$B$12,N$3:N$2000,1,1)+$DJ97)-0), NA())</f>
        <v>#N/A</v>
      </c>
      <c r="DP97" t="e" cm="1">
        <f t="array" ref="DP97">IFERROR(IF(ISNA($A97),NA(),INDEX(Q$3:Q$2000,_xlfn.XMATCH(Configuration!$B$12,Q$3:Q$2000,1,1)+$DJ97)-0), NA())</f>
        <v>#N/A</v>
      </c>
      <c r="DQ97" t="e" cm="1">
        <f t="array" ref="DQ97">IFERROR(IF(ISNA($A97),NA(),INDEX(T$3:T$2000,_xlfn.XMATCH(Configuration!$B$12,T$3:T$2000,1,1)+$DJ97)-0), NA())</f>
        <v>#N/A</v>
      </c>
      <c r="DR97" t="e" cm="1">
        <f t="array" ref="DR97">IFERROR(IF(ISNA($A97),NA(),INDEX(W$3:W$2000,_xlfn.XMATCH(Configuration!$B$12,W$3:W$2000,1,1)+$DJ97)-0), NA())</f>
        <v>#N/A</v>
      </c>
    </row>
    <row r="98" spans="1:122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59"/>
        <v/>
      </c>
      <c r="AD98" t="str">
        <f t="shared" si="60"/>
        <v/>
      </c>
      <c r="AE98" t="str">
        <f t="shared" si="61"/>
        <v/>
      </c>
      <c r="AF98" s="5" t="str">
        <f t="shared" si="62"/>
        <v/>
      </c>
      <c r="AG98" t="str">
        <f t="shared" si="63"/>
        <v/>
      </c>
      <c r="AH98" t="str">
        <f t="shared" si="64"/>
        <v/>
      </c>
      <c r="AI98" t="str">
        <f t="shared" si="65"/>
        <v/>
      </c>
      <c r="AJ98" t="str">
        <f t="shared" si="66"/>
        <v/>
      </c>
      <c r="AK98" t="str">
        <f t="shared" si="67"/>
        <v/>
      </c>
      <c r="AL98" s="2" t="str">
        <f t="shared" si="68"/>
        <v/>
      </c>
      <c r="AM98" s="2" t="str">
        <f t="shared" si="69"/>
        <v/>
      </c>
      <c r="AN98" s="2" t="str">
        <f t="shared" si="70"/>
        <v/>
      </c>
      <c r="AO98" s="2" t="str">
        <f t="shared" si="71"/>
        <v/>
      </c>
      <c r="AP98" s="2" t="str">
        <f t="shared" si="72"/>
        <v/>
      </c>
      <c r="AQ98" s="2" t="str">
        <f t="shared" si="73"/>
        <v/>
      </c>
      <c r="AR98" s="2" t="str">
        <f t="shared" si="74"/>
        <v/>
      </c>
      <c r="AS98" s="2" t="str">
        <f t="shared" si="75"/>
        <v/>
      </c>
      <c r="AT98" s="2" t="str">
        <f t="shared" si="76"/>
        <v/>
      </c>
      <c r="AU98" s="2" t="str">
        <f t="shared" si="77"/>
        <v/>
      </c>
      <c r="AV98" s="3" t="str">
        <f t="shared" ca="1" si="78"/>
        <v/>
      </c>
      <c r="AW98" s="2" t="str">
        <f t="shared" si="79"/>
        <v/>
      </c>
      <c r="AX98" s="2" t="str">
        <f t="shared" si="80"/>
        <v/>
      </c>
      <c r="AY98" t="str">
        <f t="shared" si="81"/>
        <v/>
      </c>
      <c r="AZ98" t="str">
        <f t="shared" si="8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83"/>
        <v>#N/A</v>
      </c>
      <c r="BS98" t="e">
        <f>IFERROR(IF(OR(ISNA($A98),$AC98&lt;100),NA(),IF(FLOOR(2^($BR98+(LOG(100)/LOG(2))),2)-100&gt; _xlfn.AGGREGATE(4,6,$BZ$3:$DF$2000)+2000,NA(),FLOOR(2^($BR98+(LOG(100)/LOG(2))),2))), NA())</f>
        <v>#N/A</v>
      </c>
      <c r="BT98" t="e">
        <f>IFERROR(IF(OR(ISNA($A98),$AC98&lt;100),NA(),IF(FLOOR((2^(($BR98+4*LOG(10)/LOG(2))/2)),2)&gt; _xlfn.AGGREGATE(4,6,$BZ$3:$DF$2000)+2000,NA(),FLOOR((2^(($BR98+4*LOG(10)/LOG(2))/2)),2))), NA())</f>
        <v>#N/A</v>
      </c>
      <c r="BU98" t="e">
        <f>IFERROR(IF(OR(ISNA($A98),$AC98&lt;100),NA(),IF(FLOOR((2^(($BR98+6*LOG(10)/LOG(2))/3)),2)&gt; _xlfn.AGGREGATE(4,6,$BZ$3:$DF$2000)+2000,NA(),FLOOR((2^(($BR98+6*LOG(10)/LOG(2))/3)),2))), NA())</f>
        <v>#N/A</v>
      </c>
      <c r="BV98" t="e">
        <f>IFERROR(IF(OR(ISNA($A98),$AC98&lt;100),NA(),IF(FLOOR((2^(($BR98+8*LOG(10)/LOG(2))/4)),2)&gt; _xlfn.AGGREGATE(4,6,$BZ$3:$DF$2000)+2000,NA(),FLOOR((2^(($BR98+8*LOG(10)/LOG(2))/4)),2))), NA())</f>
        <v>#N/A</v>
      </c>
      <c r="BW98" t="e">
        <f>IFERROR(IF(OR(ISNA($A98),$AC98&lt;100),NA(),IF(FLOOR((2^(($BR98+10*LOG(10)/LOG(2))/5)),2)&gt; _xlfn.AGGREGATE(4,6,$BZ$3:$DF$2000)+2000,NA(),FLOOR((2^(($BR98+10*LOG(10)/LOG(2))/5)),2))),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_xlfn.AGGREGATE(4,6,$BZ$3:$DF$2000)+2000,NA(),FLOOR((2^(($BR98+2*_xlfn.XLOOKUP(_xlfn.AGGREGATE(4,6,$BR$3:$BR2049),$BR$3:$BR$2000,$CA$3:$CA$2000,1,1)*LOG(10)/LOG(2))/_xlfn.XLOOKUP(_xlfn.AGGREGATE(4,6,$BR$3:$BR2049),$BR$3:$BR$2000,$CA$3:$CA$2000,1,1))),2))),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84"/>
        <v>#N/A</v>
      </c>
      <c r="CA98" t="e">
        <f t="shared" si="51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>
        <f t="shared" si="85"/>
        <v>#N/A</v>
      </c>
      <c r="CD98" t="e" cm="1">
        <f t="array" ref="CD98">IFERROR(IF(OR(ISNA($A98),$AC98&lt;100,INDEX(International!C$3:C$2000,_xlfn.XMATCH(100,International!C$3:C$2000,1,1)+$BR98)=""),NA(),INDEX(International!C$3:C$2000,_xlfn.XMATCH(100,International!C$3:C$2000,1,1)+$BR98)), NA())</f>
        <v>#N/A</v>
      </c>
      <c r="CE98" t="e">
        <f t="shared" si="52"/>
        <v>#N/A</v>
      </c>
      <c r="CF98" t="e">
        <f>IF(OR(ISNA($A98),$AC98&lt;100),NA(),IF($BR98=0,0,FLOOR((CD98-_xlfn.XLOOKUP(_xlfn.AGGREGATE(5,6,$BR$3:$BR2049),$BR$3:$BR$2000,CD$3:CD$2000,1,1))/_xlfn.XLOOKUP($BR98,$BR$3:$BR$2000,$BR$3:$BR$2000,1,1), 1)))</f>
        <v>#N/A</v>
      </c>
      <c r="CG98" t="e">
        <f t="shared" si="86"/>
        <v>#N/A</v>
      </c>
      <c r="CH98" t="e" cm="1">
        <f t="array" ref="CH98">IFERROR(IF(OR(ISNA($A98),$AC98&lt;100,INDEX(International!F$3:F$2000,_xlfn.XMATCH(100,International!F$3:F$2000,1,1)+$BR98)=""),NA(),INDEX(International!F$3:F$2000,_xlfn.XMATCH(100,International!F$3:F$2000,1,1)+$BR98)), NA())</f>
        <v>#N/A</v>
      </c>
      <c r="CI98" t="e">
        <f t="shared" si="53"/>
        <v>#N/A</v>
      </c>
      <c r="CJ98" t="e">
        <f>IF(OR(ISNA($A98),$AC98&lt;100),NA(),IF($BR98=0,0,FLOOR((CH98-_xlfn.XLOOKUP(_xlfn.AGGREGATE(5,6,$BR$3:$BR2049),$BR$3:$BR$2000,CH$3:CH$2000,1,1))/_xlfn.XLOOKUP($BR98,$BR$3:$BR$2000,$BR$3:$BR$2000,1,1), 1)))</f>
        <v>#N/A</v>
      </c>
      <c r="CK98" t="e">
        <f t="shared" si="87"/>
        <v>#N/A</v>
      </c>
      <c r="CL98" t="e" cm="1">
        <f t="array" ref="CL98">IFERROR(IF(OR(ISNA($A98),$AC98&lt;100,INDEX(International!I$3:I$2000,_xlfn.XMATCH(100,International!I$3:I$2000,1,1)+$BR98)=""),NA(),INDEX(International!I$3:I$2000,_xlfn.XMATCH(100,International!I$3:I$2000,1,1)+$BR98)), NA())</f>
        <v>#N/A</v>
      </c>
      <c r="CM98" t="e">
        <f t="shared" si="54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>
        <f t="shared" si="88"/>
        <v>#N/A</v>
      </c>
      <c r="CP98" t="e" cm="1">
        <f t="array" ref="CP98">IFERROR(IF(OR(ISNA($A98),$AC98&lt;100,INDEX(International!L$3:L$2000,_xlfn.XMATCH(100,International!L$3:L$2000,1,1)+$BR98)=""),NA(),INDEX(International!L$3:L$2000,_xlfn.XMATCH(100,International!L$3:L$2000,1,1)+$BR98)), NA())</f>
        <v>#N/A</v>
      </c>
      <c r="CQ98" t="e">
        <f t="shared" si="55"/>
        <v>#N/A</v>
      </c>
      <c r="CR98" t="e">
        <f>IF(OR(ISNA($A98),$AC98&lt;100),NA(),IF($BR98=0,0,FLOOR((CP98-_xlfn.XLOOKUP(_xlfn.AGGREGATE(5,6,$BR$3:$BR2049),$BR$3:$BR$2000,CP$3:CP$2000,1,1))/_xlfn.XLOOKUP($BR98,$BR$3:$BR$2000,$BR$3:$BR$2000,1,1), 1)))</f>
        <v>#N/A</v>
      </c>
      <c r="CS98" t="e">
        <f t="shared" si="89"/>
        <v>#N/A</v>
      </c>
      <c r="CT98" t="e" cm="1">
        <f t="array" ref="CT98">IFERROR(IF(OR(ISNA($A98),$AC98&lt;100,INDEX(International!O$3:O$2000,_xlfn.XMATCH(100,International!O$3:O$2000,1,1)+$BR98)=""),NA(),INDEX(International!O$3:O$2000,_xlfn.XMATCH(100,International!O$3:O$2000,1,1)+$BR98)), NA())</f>
        <v>#N/A</v>
      </c>
      <c r="CU98" t="e">
        <f>IF(OR(ISNA($A98),$AC98&lt;100),NA(),IF(CT98=100,0,($BR98*LOG(2)/LOG(CT98/100))))</f>
        <v>#N/A</v>
      </c>
      <c r="CV98" t="e">
        <f>IF(OR(ISNA($A98),$AC98&lt;100),NA(),IF($BR98=0,0,FLOOR((CT98-_xlfn.XLOOKUP(_xlfn.AGGREGATE(5,6,$BR$3:$BR2049),$BR$3:$BR$2000,CT$3:CT$2000,1,1))/_xlfn.XLOOKUP($BR98,$BR$3:$BR$2000,$BR$3:$BR$2000,1,1), 1)))</f>
        <v>#N/A</v>
      </c>
      <c r="CW98" t="e">
        <f t="shared" si="90"/>
        <v>#N/A</v>
      </c>
      <c r="CX98" t="e" cm="1">
        <f t="array" ref="CX98">IFERROR(IF(OR(ISNA($A98),$AC98&lt;100,INDEX(International!R$3:R$2000,_xlfn.XMATCH(100,International!R$3:R$2000,1,1)+$BR98)=""),NA(),INDEX(International!R$3:R$2000,_xlfn.XMATCH(100,International!R$3:R$2000,1,1)+$BR98)), NA())</f>
        <v>#N/A</v>
      </c>
      <c r="CY98" t="e">
        <f t="shared" si="56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 t="shared" si="91"/>
        <v>#N/A</v>
      </c>
      <c r="DB98" t="e" cm="1">
        <f t="array" ref="DB98">IFERROR(IF(OR(ISNA($A98),$AC98&lt;100,INDEX(International!U$3:U$2000,_xlfn.XMATCH(100,International!U$3:U$2000,1,1)+$BR98)=""),NA(),INDEX(International!U$3:U$2000,_xlfn.XMATCH(100,International!U$3:U$2000,1,1)+$BR98)), NA())</f>
        <v>#N/A</v>
      </c>
      <c r="DC98" t="e">
        <f t="shared" si="57"/>
        <v>#N/A</v>
      </c>
      <c r="DD98" t="e">
        <f>IF(OR(ISNA($A98),$AC98&lt;100),NA(),IF($BR98=0,0,FLOOR((DB98-_xlfn.XLOOKUP(_xlfn.AGGREGATE(5,6,$BR$3:$BR2049),$BR$3:$BR$2000,DB$3:DB$2000,1,1))/_xlfn.XLOOKUP($BR98,$BR$3:$BR$2000,$BR$3:$BR$2000,1,1), 1)))</f>
        <v>#N/A</v>
      </c>
      <c r="DE98" t="e">
        <f t="shared" si="92"/>
        <v>#N/A</v>
      </c>
      <c r="DF98" t="e" cm="1">
        <f t="array" ref="DF98">IFERROR(IF(OR(ISNA($A98),$AC98&lt;100,INDEX(International!X$3:X$2000,_xlfn.XMATCH(100,International!X$3:X$2000,1,1)+$BR98)=""),NA(),INDEX(International!X$3:X$2000,_xlfn.XMATCH(100,International!X$3:X$2000,1,1)+$BR98)), NA())</f>
        <v>#N/A</v>
      </c>
      <c r="DG98" t="e">
        <f t="shared" si="58"/>
        <v>#N/A</v>
      </c>
      <c r="DH98" t="e">
        <f>IF(OR(ISNA($A98),$AC98&lt;100),NA(),IF($BR98=0,0,FLOOR((DF98-_xlfn.XLOOKUP(_xlfn.AGGREGATE(5,6,$BR$3:$BR2049),$BR$3:$BR$2000,DF$3:DF$2000,1,1))/_xlfn.XLOOKUP($BR98,$BR$3:$BR$2000,$BR$3:$BR$2000,1,1), 1)))</f>
        <v>#N/A</v>
      </c>
      <c r="DI98" t="e">
        <f t="shared" si="93"/>
        <v>#N/A</v>
      </c>
      <c r="DJ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97+1,DJ97+1,NA())))</f>
        <v>#N/A</v>
      </c>
      <c r="DK98" t="e" cm="1">
        <f t="array" ref="DK98">IFERROR(IF(ISNA($A98),NA(),INDEX(B$3:B$2000,_xlfn.XMATCH(Configuration!$B$12,B$3:B$2000,1,1)+$DJ98)-0), NA())</f>
        <v>#N/A</v>
      </c>
      <c r="DL98" t="e" cm="1">
        <f t="array" ref="DL98">IFERROR(IF(ISNA($A98),NA(),INDEX(E$3:E$2000,_xlfn.XMATCH(Configuration!$B$12,E$3:E$2000,1,1)+$DJ98)-0), NA())</f>
        <v>#N/A</v>
      </c>
      <c r="DM98" t="e" cm="1">
        <f t="array" ref="DM98">IFERROR(IF(ISNA($A98),NA(),INDEX(H$3:H$2000,_xlfn.XMATCH(Configuration!$B$12,H$3:H$2000,1,1)+$DJ98)-0), NA())</f>
        <v>#N/A</v>
      </c>
      <c r="DN98" t="e" cm="1">
        <f t="array" ref="DN98">IFERROR(IF(ISNA($A98),NA(),INDEX(K$3:K$2000,_xlfn.XMATCH(Configuration!$B$12,K$3:K$2000,1,1)+$DJ98)-0), NA())</f>
        <v>#N/A</v>
      </c>
      <c r="DO98" t="e" cm="1">
        <f t="array" ref="DO98">IFERROR(IF(ISNA($A98),NA(),INDEX(N$3:N$2000,_xlfn.XMATCH(Configuration!$B$12,N$3:N$2000,1,1)+$DJ98)-0), NA())</f>
        <v>#N/A</v>
      </c>
      <c r="DP98" t="e" cm="1">
        <f t="array" ref="DP98">IFERROR(IF(ISNA($A98),NA(),INDEX(Q$3:Q$2000,_xlfn.XMATCH(Configuration!$B$12,Q$3:Q$2000,1,1)+$DJ98)-0), NA())</f>
        <v>#N/A</v>
      </c>
      <c r="DQ98" t="e" cm="1">
        <f t="array" ref="DQ98">IFERROR(IF(ISNA($A98),NA(),INDEX(T$3:T$2000,_xlfn.XMATCH(Configuration!$B$12,T$3:T$2000,1,1)+$DJ98)-0), NA())</f>
        <v>#N/A</v>
      </c>
      <c r="DR98" t="e" cm="1">
        <f t="array" ref="DR98">IFERROR(IF(ISNA($A98),NA(),INDEX(W$3:W$2000,_xlfn.XMATCH(Configuration!$B$12,W$3:W$2000,1,1)+$DJ98)-0), NA())</f>
        <v>#N/A</v>
      </c>
    </row>
    <row r="99" spans="1:122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59"/>
        <v/>
      </c>
      <c r="AD99" t="str">
        <f t="shared" si="60"/>
        <v/>
      </c>
      <c r="AE99" t="str">
        <f t="shared" si="61"/>
        <v/>
      </c>
      <c r="AF99" s="5" t="str">
        <f t="shared" si="62"/>
        <v/>
      </c>
      <c r="AG99" t="str">
        <f t="shared" si="63"/>
        <v/>
      </c>
      <c r="AH99" t="str">
        <f t="shared" si="64"/>
        <v/>
      </c>
      <c r="AI99" t="str">
        <f t="shared" si="65"/>
        <v/>
      </c>
      <c r="AJ99" t="str">
        <f t="shared" si="66"/>
        <v/>
      </c>
      <c r="AK99" t="str">
        <f t="shared" si="67"/>
        <v/>
      </c>
      <c r="AL99" s="2" t="str">
        <f t="shared" si="68"/>
        <v/>
      </c>
      <c r="AM99" s="2" t="str">
        <f t="shared" si="69"/>
        <v/>
      </c>
      <c r="AN99" s="2" t="str">
        <f t="shared" si="70"/>
        <v/>
      </c>
      <c r="AO99" s="2" t="str">
        <f t="shared" si="71"/>
        <v/>
      </c>
      <c r="AP99" s="2" t="str">
        <f t="shared" si="72"/>
        <v/>
      </c>
      <c r="AQ99" s="2" t="str">
        <f t="shared" si="73"/>
        <v/>
      </c>
      <c r="AR99" s="2" t="str">
        <f t="shared" si="74"/>
        <v/>
      </c>
      <c r="AS99" s="2" t="str">
        <f t="shared" si="75"/>
        <v/>
      </c>
      <c r="AT99" s="2" t="str">
        <f t="shared" si="76"/>
        <v/>
      </c>
      <c r="AU99" s="2" t="str">
        <f t="shared" si="77"/>
        <v/>
      </c>
      <c r="AV99" s="3" t="str">
        <f t="shared" ca="1" si="78"/>
        <v/>
      </c>
      <c r="AW99" s="2" t="str">
        <f t="shared" si="79"/>
        <v/>
      </c>
      <c r="AX99" s="2" t="str">
        <f t="shared" si="80"/>
        <v/>
      </c>
      <c r="AY99" t="str">
        <f t="shared" si="81"/>
        <v/>
      </c>
      <c r="AZ99" t="str">
        <f t="shared" si="8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83"/>
        <v>#N/A</v>
      </c>
      <c r="BS99" t="e">
        <f>IFERROR(IF(OR(ISNA($A99),$AC99&lt;100),NA(),IF(FLOOR(2^($BR99+(LOG(100)/LOG(2))),2)-100&gt; _xlfn.AGGREGATE(4,6,$BZ$3:$DF$2000)+2000,NA(),FLOOR(2^($BR99+(LOG(100)/LOG(2))),2))), NA())</f>
        <v>#N/A</v>
      </c>
      <c r="BT99" t="e">
        <f>IFERROR(IF(OR(ISNA($A99),$AC99&lt;100),NA(),IF(FLOOR((2^(($BR99+4*LOG(10)/LOG(2))/2)),2)&gt; _xlfn.AGGREGATE(4,6,$BZ$3:$DF$2000)+2000,NA(),FLOOR((2^(($BR99+4*LOG(10)/LOG(2))/2)),2))), NA())</f>
        <v>#N/A</v>
      </c>
      <c r="BU99" t="e">
        <f>IFERROR(IF(OR(ISNA($A99),$AC99&lt;100),NA(),IF(FLOOR((2^(($BR99+6*LOG(10)/LOG(2))/3)),2)&gt; _xlfn.AGGREGATE(4,6,$BZ$3:$DF$2000)+2000,NA(),FLOOR((2^(($BR99+6*LOG(10)/LOG(2))/3)),2))), NA())</f>
        <v>#N/A</v>
      </c>
      <c r="BV99" t="e">
        <f>IFERROR(IF(OR(ISNA($A99),$AC99&lt;100),NA(),IF(FLOOR((2^(($BR99+8*LOG(10)/LOG(2))/4)),2)&gt; _xlfn.AGGREGATE(4,6,$BZ$3:$DF$2000)+2000,NA(),FLOOR((2^(($BR99+8*LOG(10)/LOG(2))/4)),2))), NA())</f>
        <v>#N/A</v>
      </c>
      <c r="BW99" t="e">
        <f>IFERROR(IF(OR(ISNA($A99),$AC99&lt;100),NA(),IF(FLOOR((2^(($BR99+10*LOG(10)/LOG(2))/5)),2)&gt; _xlfn.AGGREGATE(4,6,$BZ$3:$DF$2000)+2000,NA(),FLOOR((2^(($BR99+10*LOG(10)/LOG(2))/5)),2))),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_xlfn.AGGREGATE(4,6,$BZ$3:$DF$2000)+2000,NA(),FLOOR((2^(($BR99+2*_xlfn.XLOOKUP(_xlfn.AGGREGATE(4,6,$BR$3:$BR2050),$BR$3:$BR$2000,$CA$3:$CA$2000,1,1)*LOG(10)/LOG(2))/_xlfn.XLOOKUP(_xlfn.AGGREGATE(4,6,$BR$3:$BR2050),$BR$3:$BR$2000,$CA$3:$CA$2000,1,1))),2))),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84"/>
        <v>#N/A</v>
      </c>
      <c r="CA99" t="e">
        <f t="shared" ref="CA99:CA100" si="94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>
        <f t="shared" si="85"/>
        <v>#N/A</v>
      </c>
      <c r="CD99" t="e" cm="1">
        <f t="array" ref="CD99">IFERROR(IF(OR(ISNA($A99),$AC99&lt;100,INDEX(International!C$3:C$2000,_xlfn.XMATCH(100,International!C$3:C$2000,1,1)+$BR99)=""),NA(),INDEX(International!C$3:C$2000,_xlfn.XMATCH(100,International!C$3:C$2000,1,1)+$BR99)), NA())</f>
        <v>#N/A</v>
      </c>
      <c r="CE99" t="e">
        <f t="shared" ref="CE99:CE100" si="95">IF(OR(ISNA($A99),$AC99&lt;100),NA(),($BR99*LOG(2)/LOG(CD99/100)))</f>
        <v>#N/A</v>
      </c>
      <c r="CF99" t="e">
        <f>IF(OR(ISNA($A99),$AC99&lt;100),NA(),IF($BR99=0,0,FLOOR((CD99-_xlfn.XLOOKUP(_xlfn.AGGREGATE(5,6,$BR$3:$BR2050),$BR$3:$BR$2000,CD$3:CD$2000,1,1))/_xlfn.XLOOKUP($BR99,$BR$3:$BR$2000,$BR$3:$BR$2000,1,1), 1)))</f>
        <v>#N/A</v>
      </c>
      <c r="CG99" t="e">
        <f t="shared" si="86"/>
        <v>#N/A</v>
      </c>
      <c r="CH99" t="e" cm="1">
        <f t="array" ref="CH99">IFERROR(IF(OR(ISNA($A99),$AC99&lt;100,INDEX(International!F$3:F$2000,_xlfn.XMATCH(100,International!F$3:F$2000,1,1)+$BR99)=""),NA(),INDEX(International!F$3:F$2000,_xlfn.XMATCH(100,International!F$3:F$2000,1,1)+$BR99)), NA())</f>
        <v>#N/A</v>
      </c>
      <c r="CI99" t="e">
        <f t="shared" ref="CI99:CI100" si="96">IF(OR(ISNA($A99),$AC99&lt;100),NA(),IF(CH99=100,0,($BR99*LOG(2)/LOG(CH99/100))))</f>
        <v>#N/A</v>
      </c>
      <c r="CJ99" t="e">
        <f>IF(OR(ISNA($A99),$AC99&lt;100),NA(),IF($BR99=0,0,FLOOR((CH99-_xlfn.XLOOKUP(_xlfn.AGGREGATE(5,6,$BR$3:$BR2050),$BR$3:$BR$2000,CH$3:CH$2000,1,1))/_xlfn.XLOOKUP($BR99,$BR$3:$BR$2000,$BR$3:$BR$2000,1,1), 1)))</f>
        <v>#N/A</v>
      </c>
      <c r="CK99" t="e">
        <f t="shared" si="87"/>
        <v>#N/A</v>
      </c>
      <c r="CL99" t="e" cm="1">
        <f t="array" ref="CL99">IFERROR(IF(OR(ISNA($A99),$AC99&lt;100,INDEX(International!I$3:I$2000,_xlfn.XMATCH(100,International!I$3:I$2000,1,1)+$BR99)=""),NA(),INDEX(International!I$3:I$2000,_xlfn.XMATCH(100,International!I$3:I$2000,1,1)+$BR99)), NA())</f>
        <v>#N/A</v>
      </c>
      <c r="CM99" t="e">
        <f t="shared" ref="CM99:CM100" si="97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>
        <f t="shared" si="88"/>
        <v>#N/A</v>
      </c>
      <c r="CP99" t="e" cm="1">
        <f t="array" ref="CP99">IFERROR(IF(OR(ISNA($A99),$AC99&lt;100,INDEX(International!L$3:L$2000,_xlfn.XMATCH(100,International!L$3:L$2000,1,1)+$BR99)=""),NA(),INDEX(International!L$3:L$2000,_xlfn.XMATCH(100,International!L$3:L$2000,1,1)+$BR99)), NA())</f>
        <v>#N/A</v>
      </c>
      <c r="CQ99" t="e">
        <f t="shared" ref="CQ99:CQ100" si="98">IF(OR(ISNA($A99),$AC99&lt;100),NA(),IF(CP99=100,0,($BR99*LOG(2)/LOG(CP99/100))))</f>
        <v>#N/A</v>
      </c>
      <c r="CR99" t="e">
        <f>IF(OR(ISNA($A99),$AC99&lt;100),NA(),IF($BR99=0,0,FLOOR((CP99-_xlfn.XLOOKUP(_xlfn.AGGREGATE(5,6,$BR$3:$BR2050),$BR$3:$BR$2000,CP$3:CP$2000,1,1))/_xlfn.XLOOKUP($BR99,$BR$3:$BR$2000,$BR$3:$BR$2000,1,1), 1)))</f>
        <v>#N/A</v>
      </c>
      <c r="CS99" t="e">
        <f t="shared" si="89"/>
        <v>#N/A</v>
      </c>
      <c r="CT99" t="e" cm="1">
        <f t="array" ref="CT99">IFERROR(IF(OR(ISNA($A99),$AC99&lt;100,INDEX(International!O$3:O$2000,_xlfn.XMATCH(100,International!O$3:O$2000,1,1)+$BR99)=""),NA(),INDEX(International!O$3:O$2000,_xlfn.XMATCH(100,International!O$3:O$2000,1,1)+$BR99)), NA())</f>
        <v>#N/A</v>
      </c>
      <c r="CU99" t="e">
        <f>IF(OR(ISNA($A99),$AC99&lt;100),NA(),IF(CT99=100,0,($BR99*LOG(2)/LOG(CT99/100))))</f>
        <v>#N/A</v>
      </c>
      <c r="CV99" t="e">
        <f>IF(OR(ISNA($A99),$AC99&lt;100),NA(),IF($BR99=0,0,FLOOR((CT99-_xlfn.XLOOKUP(_xlfn.AGGREGATE(5,6,$BR$3:$BR2050),$BR$3:$BR$2000,CT$3:CT$2000,1,1))/_xlfn.XLOOKUP($BR99,$BR$3:$BR$2000,$BR$3:$BR$2000,1,1), 1)))</f>
        <v>#N/A</v>
      </c>
      <c r="CW99" t="e">
        <f t="shared" si="90"/>
        <v>#N/A</v>
      </c>
      <c r="CX99" t="e" cm="1">
        <f t="array" ref="CX99">IFERROR(IF(OR(ISNA($A99),$AC99&lt;100,INDEX(International!R$3:R$2000,_xlfn.XMATCH(100,International!R$3:R$2000,1,1)+$BR99)=""),NA(),INDEX(International!R$3:R$2000,_xlfn.XMATCH(100,International!R$3:R$2000,1,1)+$BR99)), NA())</f>
        <v>#N/A</v>
      </c>
      <c r="CY99" t="e">
        <f t="shared" ref="CY99:CY100" si="99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 t="shared" si="91"/>
        <v>#N/A</v>
      </c>
      <c r="DB99" t="e" cm="1">
        <f t="array" ref="DB99">IFERROR(IF(OR(ISNA($A99),$AC99&lt;100,INDEX(International!U$3:U$2000,_xlfn.XMATCH(100,International!U$3:U$2000,1,1)+$BR99)=""),NA(),INDEX(International!U$3:U$2000,_xlfn.XMATCH(100,International!U$3:U$2000,1,1)+$BR99)), NA())</f>
        <v>#N/A</v>
      </c>
      <c r="DC99" t="e">
        <f t="shared" ref="DC99:DC100" si="100">IF(OR(ISNA($A99),$AC99&lt;100),NA(),IF(DB99=100,0,($BR99*LOG(2)/LOG(DB99/100))))</f>
        <v>#N/A</v>
      </c>
      <c r="DD99" t="e">
        <f>IF(OR(ISNA($A99),$AC99&lt;100),NA(),IF($BR99=0,0,FLOOR((DB99-_xlfn.XLOOKUP(_xlfn.AGGREGATE(5,6,$BR$3:$BR2050),$BR$3:$BR$2000,DB$3:DB$2000,1,1))/_xlfn.XLOOKUP($BR99,$BR$3:$BR$2000,$BR$3:$BR$2000,1,1), 1)))</f>
        <v>#N/A</v>
      </c>
      <c r="DE99" t="e">
        <f t="shared" si="92"/>
        <v>#N/A</v>
      </c>
      <c r="DF99" t="e" cm="1">
        <f t="array" ref="DF99">IFERROR(IF(OR(ISNA($A99),$AC99&lt;100,INDEX(International!X$3:X$2000,_xlfn.XMATCH(100,International!X$3:X$2000,1,1)+$BR99)=""),NA(),INDEX(International!X$3:X$2000,_xlfn.XMATCH(100,International!X$3:X$2000,1,1)+$BR99)), NA())</f>
        <v>#N/A</v>
      </c>
      <c r="DG99" t="e">
        <f t="shared" ref="DG99:DG100" si="101">IF(OR(ISNA($A99),$AC99&lt;100),NA(),IF(DF99=100,0,($BR99*LOG(2)/LOG(DF99/100))))</f>
        <v>#N/A</v>
      </c>
      <c r="DH99" t="e">
        <f>IF(OR(ISNA($A99),$AC99&lt;100),NA(),IF($BR99=0,0,FLOOR((DF99-_xlfn.XLOOKUP(_xlfn.AGGREGATE(5,6,$BR$3:$BR2050),$BR$3:$BR$2000,DF$3:DF$2000,1,1))/_xlfn.XLOOKUP($BR99,$BR$3:$BR$2000,$BR$3:$BR$2000,1,1), 1)))</f>
        <v>#N/A</v>
      </c>
      <c r="DI99" t="e">
        <f t="shared" si="93"/>
        <v>#N/A</v>
      </c>
      <c r="DJ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98+1,DJ98+1,NA())))</f>
        <v>#N/A</v>
      </c>
      <c r="DK99" t="e" cm="1">
        <f t="array" ref="DK99">IFERROR(IF(ISNA($A99),NA(),INDEX(B$3:B$2000,_xlfn.XMATCH(Configuration!$B$12,B$3:B$2000,1,1)+$DJ99)-0), NA())</f>
        <v>#N/A</v>
      </c>
      <c r="DL99" t="e" cm="1">
        <f t="array" ref="DL99">IFERROR(IF(ISNA($A99),NA(),INDEX(E$3:E$2000,_xlfn.XMATCH(Configuration!$B$12,E$3:E$2000,1,1)+$DJ99)-0), NA())</f>
        <v>#N/A</v>
      </c>
      <c r="DM99" t="e" cm="1">
        <f t="array" ref="DM99">IFERROR(IF(ISNA($A99),NA(),INDEX(H$3:H$2000,_xlfn.XMATCH(Configuration!$B$12,H$3:H$2000,1,1)+$DJ99)-0), NA())</f>
        <v>#N/A</v>
      </c>
      <c r="DN99" t="e" cm="1">
        <f t="array" ref="DN99">IFERROR(IF(ISNA($A99),NA(),INDEX(K$3:K$2000,_xlfn.XMATCH(Configuration!$B$12,K$3:K$2000,1,1)+$DJ99)-0), NA())</f>
        <v>#N/A</v>
      </c>
      <c r="DO99" t="e" cm="1">
        <f t="array" ref="DO99">IFERROR(IF(ISNA($A99),NA(),INDEX(N$3:N$2000,_xlfn.XMATCH(Configuration!$B$12,N$3:N$2000,1,1)+$DJ99)-0), NA())</f>
        <v>#N/A</v>
      </c>
      <c r="DP99" t="e" cm="1">
        <f t="array" ref="DP99">IFERROR(IF(ISNA($A99),NA(),INDEX(Q$3:Q$2000,_xlfn.XMATCH(Configuration!$B$12,Q$3:Q$2000,1,1)+$DJ99)-0), NA())</f>
        <v>#N/A</v>
      </c>
      <c r="DQ99" t="e" cm="1">
        <f t="array" ref="DQ99">IFERROR(IF(ISNA($A99),NA(),INDEX(T$3:T$2000,_xlfn.XMATCH(Configuration!$B$12,T$3:T$2000,1,1)+$DJ99)-0), NA())</f>
        <v>#N/A</v>
      </c>
      <c r="DR99" t="e" cm="1">
        <f t="array" ref="DR99">IFERROR(IF(ISNA($A99),NA(),INDEX(W$3:W$2000,_xlfn.XMATCH(Configuration!$B$12,W$3:W$2000,1,1)+$DJ99)-0), NA())</f>
        <v>#N/A</v>
      </c>
    </row>
    <row r="100" spans="1:122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59"/>
        <v/>
      </c>
      <c r="AD100" t="str">
        <f t="shared" si="60"/>
        <v/>
      </c>
      <c r="AE100" t="str">
        <f t="shared" si="61"/>
        <v/>
      </c>
      <c r="AF100" s="5" t="str">
        <f t="shared" si="62"/>
        <v/>
      </c>
      <c r="AG100" t="str">
        <f t="shared" si="63"/>
        <v/>
      </c>
      <c r="AH100" t="str">
        <f t="shared" si="64"/>
        <v/>
      </c>
      <c r="AI100" t="str">
        <f t="shared" si="65"/>
        <v/>
      </c>
      <c r="AJ100" t="str">
        <f t="shared" si="66"/>
        <v/>
      </c>
      <c r="AK100" t="str">
        <f t="shared" si="67"/>
        <v/>
      </c>
      <c r="AL100" s="2" t="str">
        <f t="shared" si="68"/>
        <v/>
      </c>
      <c r="AM100" s="2" t="str">
        <f t="shared" si="69"/>
        <v/>
      </c>
      <c r="AN100" s="2" t="str">
        <f t="shared" si="70"/>
        <v/>
      </c>
      <c r="AO100" s="2" t="str">
        <f t="shared" si="71"/>
        <v/>
      </c>
      <c r="AP100" s="2" t="str">
        <f t="shared" si="72"/>
        <v/>
      </c>
      <c r="AQ100" s="2" t="str">
        <f t="shared" si="73"/>
        <v/>
      </c>
      <c r="AR100" s="2" t="str">
        <f t="shared" si="74"/>
        <v/>
      </c>
      <c r="AS100" s="2" t="str">
        <f t="shared" si="75"/>
        <v/>
      </c>
      <c r="AT100" s="2" t="str">
        <f t="shared" si="76"/>
        <v/>
      </c>
      <c r="AU100" s="2" t="str">
        <f t="shared" si="77"/>
        <v/>
      </c>
      <c r="AV100" s="3" t="str">
        <f t="shared" ca="1" si="78"/>
        <v/>
      </c>
      <c r="AW100" s="2" t="str">
        <f t="shared" si="79"/>
        <v/>
      </c>
      <c r="AX100" s="2" t="str">
        <f t="shared" si="80"/>
        <v/>
      </c>
      <c r="AY100" t="str">
        <f t="shared" si="81"/>
        <v/>
      </c>
      <c r="AZ100" t="str">
        <f t="shared" si="8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83"/>
        <v>#N/A</v>
      </c>
      <c r="BS100" t="e">
        <f>IFERROR(IF(OR(ISNA($A100),$AC100&lt;100),NA(),IF(FLOOR(2^($BR100+(LOG(100)/LOG(2))),2)-100&gt; _xlfn.AGGREGATE(4,6,$BZ$3:$DF$2000)+2000,NA(),FLOOR(2^($BR100+(LOG(100)/LOG(2))),2))), NA())</f>
        <v>#N/A</v>
      </c>
      <c r="BT100" t="e">
        <f>IFERROR(IF(OR(ISNA($A100),$AC100&lt;100),NA(),IF(FLOOR((2^(($BR100+4*LOG(10)/LOG(2))/2)),2)&gt; _xlfn.AGGREGATE(4,6,$BZ$3:$DF$2000)+2000,NA(),FLOOR((2^(($BR100+4*LOG(10)/LOG(2))/2)),2))), NA())</f>
        <v>#N/A</v>
      </c>
      <c r="BU100" t="e">
        <f>IFERROR(IF(OR(ISNA($A100),$AC100&lt;100),NA(),IF(FLOOR((2^(($BR100+6*LOG(10)/LOG(2))/3)),2)&gt; _xlfn.AGGREGATE(4,6,$BZ$3:$DF$2000)+2000,NA(),FLOOR((2^(($BR100+6*LOG(10)/LOG(2))/3)),2))), NA())</f>
        <v>#N/A</v>
      </c>
      <c r="BV100" t="e">
        <f>IFERROR(IF(OR(ISNA($A100),$AC100&lt;100),NA(),IF(FLOOR((2^(($BR100+8*LOG(10)/LOG(2))/4)),2)&gt; _xlfn.AGGREGATE(4,6,$BZ$3:$DF$2000)+2000,NA(),FLOOR((2^(($BR100+8*LOG(10)/LOG(2))/4)),2))), NA())</f>
        <v>#N/A</v>
      </c>
      <c r="BW100" t="e">
        <f>IFERROR(IF(OR(ISNA($A100),$AC100&lt;100),NA(),IF(FLOOR((2^(($BR100+10*LOG(10)/LOG(2))/5)),2)&gt; _xlfn.AGGREGATE(4,6,$BZ$3:$DF$2000)+2000,NA(),FLOOR((2^(($BR100+10*LOG(10)/LOG(2))/5)),2))),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_xlfn.AGGREGATE(4,6,$BZ$3:$DF$2000)+2000,NA(),FLOOR((2^(($BR100+2*_xlfn.XLOOKUP(_xlfn.AGGREGATE(4,6,$BR$3:$BR2051),$BR$3:$BR$2000,$CA$3:$CA$2000,1,1)*LOG(10)/LOG(2))/_xlfn.XLOOKUP(_xlfn.AGGREGATE(4,6,$BR$3:$BR2051),$BR$3:$BR$2000,$CA$3:$CA$2000,1,1))),2))),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84"/>
        <v>#N/A</v>
      </c>
      <c r="CA100" t="e">
        <f t="shared" si="94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>
        <f t="shared" si="85"/>
        <v>#N/A</v>
      </c>
      <c r="CD100" t="e" cm="1">
        <f t="array" ref="CD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E100" t="e">
        <f t="shared" si="95"/>
        <v>#N/A</v>
      </c>
      <c r="CF100" t="e">
        <f>IF(OR(ISNA($A100),$AC100&lt;100),NA(),IF($BR100=0,0,FLOOR((CD100-_xlfn.XLOOKUP(_xlfn.AGGREGATE(5,6,$BR$3:$BR2051),$BR$3:$BR$2000,CD$3:CD$2000,1,1))/_xlfn.XLOOKUP($BR100,$BR$3:$BR$2000,$BR$3:$BR$2000,1,1), 1)))</f>
        <v>#N/A</v>
      </c>
      <c r="CG100" t="e">
        <f t="shared" si="86"/>
        <v>#N/A</v>
      </c>
      <c r="CH100" t="e" cm="1">
        <f t="array" ref="CH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I100" t="e">
        <f t="shared" si="96"/>
        <v>#N/A</v>
      </c>
      <c r="CJ100" t="e">
        <f>IF(OR(ISNA($A100),$AC100&lt;100),NA(),IF($BR100=0,0,FLOOR((CH100-_xlfn.XLOOKUP(_xlfn.AGGREGATE(5,6,$BR$3:$BR2051),$BR$3:$BR$2000,CH$3:CH$2000,1,1))/_xlfn.XLOOKUP($BR100,$BR$3:$BR$2000,$BR$3:$BR$2000,1,1), 1)))</f>
        <v>#N/A</v>
      </c>
      <c r="CK100" t="e">
        <f t="shared" si="87"/>
        <v>#N/A</v>
      </c>
      <c r="CL100" t="e" cm="1">
        <f t="array" ref="CL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M100" t="e">
        <f t="shared" si="97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>
        <f t="shared" si="88"/>
        <v>#N/A</v>
      </c>
      <c r="CP100" t="e" cm="1">
        <f t="array" ref="CP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Q100" t="e">
        <f t="shared" si="98"/>
        <v>#N/A</v>
      </c>
      <c r="CR100" t="e">
        <f>IF(OR(ISNA($A100),$AC100&lt;100),NA(),IF($BR100=0,0,FLOOR((CP100-_xlfn.XLOOKUP(_xlfn.AGGREGATE(5,6,$BR$3:$BR2051),$BR$3:$BR$2000,CP$3:CP$2000,1,1))/_xlfn.XLOOKUP($BR100,$BR$3:$BR$2000,$BR$3:$BR$2000,1,1), 1)))</f>
        <v>#N/A</v>
      </c>
      <c r="CS100" t="e">
        <f t="shared" si="89"/>
        <v>#N/A</v>
      </c>
      <c r="CT100" t="e" cm="1">
        <f t="array" ref="CT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U100" t="e">
        <f>IF(OR(ISNA($A100),$AC100&lt;100),NA(),IF(CT100=100,0,($BR100*LOG(2)/LOG(CT100/100))))</f>
        <v>#N/A</v>
      </c>
      <c r="CV100" t="e">
        <f>IF(OR(ISNA($A100),$AC100&lt;100),NA(),IF($BR100=0,0,FLOOR((CT100-_xlfn.XLOOKUP(_xlfn.AGGREGATE(5,6,$BR$3:$BR2051),$BR$3:$BR$2000,CT$3:CT$2000,1,1))/_xlfn.XLOOKUP($BR100,$BR$3:$BR$2000,$BR$3:$BR$2000,1,1), 1)))</f>
        <v>#N/A</v>
      </c>
      <c r="CW100" t="e">
        <f t="shared" si="90"/>
        <v>#N/A</v>
      </c>
      <c r="CX100" t="e" cm="1">
        <f t="array" ref="CX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Y100" t="e">
        <f t="shared" si="99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 t="shared" si="91"/>
        <v>#N/A</v>
      </c>
      <c r="DB100" t="e" cm="1">
        <f t="array" ref="DB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C100" t="e">
        <f t="shared" si="100"/>
        <v>#N/A</v>
      </c>
      <c r="DD100" t="e">
        <f>IF(OR(ISNA($A100),$AC100&lt;100),NA(),IF($BR100=0,0,FLOOR((DB100-_xlfn.XLOOKUP(_xlfn.AGGREGATE(5,6,$BR$3:$BR2051),$BR$3:$BR$2000,DB$3:DB$2000,1,1))/_xlfn.XLOOKUP($BR100,$BR$3:$BR$2000,$BR$3:$BR$2000,1,1), 1)))</f>
        <v>#N/A</v>
      </c>
      <c r="DE100" t="e">
        <f t="shared" si="92"/>
        <v>#N/A</v>
      </c>
      <c r="DF100" t="e" cm="1">
        <f t="array" ref="D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G100" t="e">
        <f t="shared" si="101"/>
        <v>#N/A</v>
      </c>
      <c r="DH100" t="e">
        <f>IF(OR(ISNA($A100),$AC100&lt;100),NA(),IF($BR100=0,0,FLOOR((DF100-_xlfn.XLOOKUP(_xlfn.AGGREGATE(5,6,$BR$3:$BR2051),$BR$3:$BR$2000,DF$3:DF$2000,1,1))/_xlfn.XLOOKUP($BR100,$BR$3:$BR$2000,$BR$3:$BR$2000,1,1), 1)))</f>
        <v>#N/A</v>
      </c>
      <c r="DI100" t="e">
        <f t="shared" si="93"/>
        <v>#N/A</v>
      </c>
      <c r="DJ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99+1,DJ99+1,NA())))</f>
        <v>#N/A</v>
      </c>
      <c r="DK100" t="e" cm="1">
        <f t="array" ref="DK100">IFERROR(IF(ISNA($A100),NA(),INDEX(B$3:B$2000,_xlfn.XMATCH(Configuration!$B$12,B$3:B$2000,1,1)+$DJ100)-0), NA())</f>
        <v>#N/A</v>
      </c>
      <c r="DL100" t="e" cm="1">
        <f t="array" ref="DL100">IFERROR(IF(ISNA($A100),NA(),INDEX(E$3:E$2000,_xlfn.XMATCH(Configuration!$B$12,E$3:E$2000,1,1)+$DJ100)-0), NA())</f>
        <v>#N/A</v>
      </c>
      <c r="DM100" t="e" cm="1">
        <f t="array" ref="DM100">IFERROR(IF(ISNA($A100),NA(),INDEX(H$3:H$2000,_xlfn.XMATCH(Configuration!$B$12,H$3:H$2000,1,1)+$DJ100)-0), NA())</f>
        <v>#N/A</v>
      </c>
      <c r="DN100" t="e" cm="1">
        <f t="array" ref="DN100">IFERROR(IF(ISNA($A100),NA(),INDEX(K$3:K$2000,_xlfn.XMATCH(Configuration!$B$12,K$3:K$2000,1,1)+$DJ100)-0), NA())</f>
        <v>#N/A</v>
      </c>
      <c r="DO100" t="e" cm="1">
        <f t="array" ref="DO100">IFERROR(IF(ISNA($A100),NA(),INDEX(N$3:N$2000,_xlfn.XMATCH(Configuration!$B$12,N$3:N$2000,1,1)+$DJ100)-0), NA())</f>
        <v>#N/A</v>
      </c>
      <c r="DP100" t="e" cm="1">
        <f t="array" ref="DP100">IFERROR(IF(ISNA($A100),NA(),INDEX(Q$3:Q$2000,_xlfn.XMATCH(Configuration!$B$12,Q$3:Q$2000,1,1)+$DJ100)-0), NA())</f>
        <v>#N/A</v>
      </c>
      <c r="DQ100" t="e" cm="1">
        <f t="array" ref="DQ100">IFERROR(IF(ISNA($A100),NA(),INDEX(T$3:T$2000,_xlfn.XMATCH(Configuration!$B$12,T$3:T$2000,1,1)+$DJ100)-0), NA())</f>
        <v>#N/A</v>
      </c>
      <c r="DR100" t="e" cm="1">
        <f t="array" ref="DR100">IFERROR(IF(ISNA($A100),NA(),INDEX(W$3:W$2000,_xlfn.XMATCH(Configuration!$B$12,W$3:W$2000,1,1)+$DJ100)-0), NA())</f>
        <v>#N/A</v>
      </c>
    </row>
    <row r="101" spans="1:122" x14ac:dyDescent="0.2">
      <c r="A101" s="1"/>
    </row>
    <row r="102" spans="1:122" x14ac:dyDescent="0.2">
      <c r="A102" s="1"/>
    </row>
    <row r="103" spans="1:122" x14ac:dyDescent="0.2">
      <c r="A103" s="1"/>
    </row>
    <row r="104" spans="1:122" x14ac:dyDescent="0.2">
      <c r="A104" s="1"/>
    </row>
    <row r="105" spans="1:122" x14ac:dyDescent="0.2">
      <c r="A105" s="1"/>
    </row>
    <row r="106" spans="1:122" x14ac:dyDescent="0.2">
      <c r="A106" s="1"/>
    </row>
    <row r="107" spans="1:122" x14ac:dyDescent="0.2">
      <c r="A107" s="1"/>
    </row>
    <row r="108" spans="1:122" x14ac:dyDescent="0.2">
      <c r="A108" s="1"/>
    </row>
    <row r="109" spans="1:122" x14ac:dyDescent="0.2">
      <c r="A109" s="1"/>
    </row>
    <row r="110" spans="1:122" x14ac:dyDescent="0.2">
      <c r="A110" s="1"/>
    </row>
    <row r="111" spans="1:122" x14ac:dyDescent="0.2">
      <c r="A111" s="1"/>
    </row>
    <row r="112" spans="1:12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Z1:AB1"/>
    <mergeCell ref="DB1:DE1"/>
    <mergeCell ref="B1:D1"/>
    <mergeCell ref="E1:G1"/>
    <mergeCell ref="H1:J1"/>
    <mergeCell ref="K1:M1"/>
    <mergeCell ref="N1:P1"/>
    <mergeCell ref="AH1:AK1"/>
    <mergeCell ref="BB1:BC1"/>
    <mergeCell ref="BD1:BE1"/>
    <mergeCell ref="Q1:S1"/>
    <mergeCell ref="AY1:AZ1"/>
    <mergeCell ref="T1:V1"/>
    <mergeCell ref="W1:Y1"/>
    <mergeCell ref="DJ1:DR1"/>
    <mergeCell ref="BJ1:BK1"/>
    <mergeCell ref="BF1:BG1"/>
    <mergeCell ref="BH1:BI1"/>
    <mergeCell ref="BL1:BM1"/>
    <mergeCell ref="BN1:BO1"/>
    <mergeCell ref="BP1:BQ1"/>
    <mergeCell ref="BS1:BY1"/>
    <mergeCell ref="BZ1:CC1"/>
    <mergeCell ref="CD1:CG1"/>
    <mergeCell ref="CH1:CK1"/>
    <mergeCell ref="CL1:CO1"/>
    <mergeCell ref="CT1:CW1"/>
    <mergeCell ref="CP1:CS1"/>
    <mergeCell ref="AC1:AE1"/>
    <mergeCell ref="CX1:DA1"/>
    <mergeCell ref="AL1:AM1"/>
    <mergeCell ref="DF1:DI1"/>
    <mergeCell ref="AN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69" activePane="bottomRight" state="frozen"/>
      <selection pane="bottomLeft" activeCell="A3" sqref="A3"/>
      <selection pane="topRight" activeCell="B1" sqref="B1"/>
      <selection pane="bottomRight" activeCell="Z77" sqref="Z77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>
        <v>43925</v>
      </c>
      <c r="B77">
        <f t="shared" si="8"/>
        <v>4905</v>
      </c>
      <c r="C77">
        <v>124732</v>
      </c>
      <c r="D77" s="3">
        <f>IF($A77="","",C77/(Configuration!$B$2/1000000))</f>
        <v>2066.4834026418953</v>
      </c>
      <c r="E77">
        <f t="shared" si="9"/>
        <v>25615</v>
      </c>
      <c r="F77">
        <v>89953</v>
      </c>
      <c r="G77" s="3">
        <f>IF($A77="","",F77/(Configuration!$B$3/1000000))</f>
        <v>1341.2008528530318</v>
      </c>
      <c r="H77">
        <f t="shared" si="10"/>
        <v>320</v>
      </c>
      <c r="I77">
        <v>4077</v>
      </c>
      <c r="J77" s="3">
        <f>IF($A77="","",I77/(Configuration!$B$4/1000000))</f>
        <v>700.18305742479981</v>
      </c>
      <c r="K77">
        <f t="shared" si="11"/>
        <v>33264</v>
      </c>
      <c r="L77">
        <v>308850</v>
      </c>
      <c r="M77" s="3">
        <f>IF($A77="","",L77/(Configuration!$B$5/1000000))</f>
        <v>937.60509920198922</v>
      </c>
      <c r="N77">
        <f t="shared" si="12"/>
        <v>1661</v>
      </c>
      <c r="O77">
        <v>18431</v>
      </c>
      <c r="P77" s="3">
        <f>IF($A77="","",O77/(Configuration!$B$6/1000000))</f>
        <v>1612.3126061658556</v>
      </c>
      <c r="Q77">
        <f t="shared" si="13"/>
        <v>75</v>
      </c>
      <c r="R77">
        <v>1189</v>
      </c>
      <c r="S77" s="3">
        <f>IF($A77="","",R77/(Configuration!$B$7/1000000))</f>
        <v>208.46482923066134</v>
      </c>
      <c r="T77">
        <f t="shared" si="14"/>
        <v>103</v>
      </c>
      <c r="U77">
        <v>10165</v>
      </c>
      <c r="V77" s="3">
        <f>IF($A77="","",U77/(Configuration!$B$8/1000000))</f>
        <v>196.30912199726464</v>
      </c>
      <c r="W77">
        <f t="shared" si="15"/>
        <v>3735</v>
      </c>
      <c r="X77">
        <v>41903</v>
      </c>
      <c r="Y77" s="3">
        <f>IF($A77="","",X77/(Configuration!$B$9/1000000))</f>
        <v>663.20917268790572</v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2020-04-03T18:22:44Z</dcterms:modified>
</cp:coreProperties>
</file>