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98" documentId="13_ncr:1_{9924DA92-7C4E-9E44-AAAE-5FC4C577B883}" xr6:coauthVersionLast="45" xr6:coauthVersionMax="45" xr10:uidLastSave="{55E6C538-74B1-F24B-A267-3D9B21448CF4}"/>
  <bookViews>
    <workbookView xWindow="1240" yWindow="460" windowWidth="32360" windowHeight="20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2" l="1"/>
  <c r="B78" i="2"/>
  <c r="H74" i="2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/>
  <c r="A81" i="2"/>
  <c r="Z81" i="2"/>
  <c r="A80" i="2"/>
  <c r="Z80" i="2"/>
  <c r="A79" i="2"/>
  <c r="Z79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100" i="2"/>
  <c r="DF100" i="2" a="1"/>
  <c r="DF100" i="2"/>
  <c r="DI100" i="2"/>
  <c r="BR99" i="2"/>
  <c r="DF99" i="2" a="1"/>
  <c r="DF99" i="2"/>
  <c r="DI99" i="2"/>
  <c r="BR98" i="2"/>
  <c r="DF98" i="2" a="1"/>
  <c r="DF98" i="2"/>
  <c r="DI98" i="2"/>
  <c r="BR97" i="2"/>
  <c r="DF97" i="2" a="1"/>
  <c r="DF97" i="2"/>
  <c r="DI97" i="2"/>
  <c r="BR96" i="2"/>
  <c r="DF96" i="2" a="1"/>
  <c r="DF96" i="2"/>
  <c r="DI96" i="2"/>
  <c r="BR95" i="2"/>
  <c r="DF95" i="2" a="1"/>
  <c r="DF95" i="2"/>
  <c r="DI95" i="2"/>
  <c r="BR94" i="2"/>
  <c r="DF94" i="2" a="1"/>
  <c r="DF94" i="2"/>
  <c r="DI94" i="2"/>
  <c r="BR93" i="2"/>
  <c r="DF93" i="2" a="1"/>
  <c r="DF93" i="2"/>
  <c r="DI93" i="2"/>
  <c r="BR92" i="2"/>
  <c r="DF92" i="2" a="1"/>
  <c r="DF92" i="2"/>
  <c r="DI92" i="2"/>
  <c r="BR91" i="2"/>
  <c r="DF91" i="2" a="1"/>
  <c r="DF91" i="2"/>
  <c r="DI91" i="2"/>
  <c r="BR90" i="2"/>
  <c r="DF90" i="2" a="1"/>
  <c r="DF90" i="2"/>
  <c r="DI90" i="2"/>
  <c r="BR89" i="2"/>
  <c r="DF89" i="2" a="1"/>
  <c r="DF89" i="2"/>
  <c r="DI89" i="2"/>
  <c r="BR88" i="2"/>
  <c r="DF88" i="2" a="1"/>
  <c r="DF88" i="2"/>
  <c r="DI88" i="2"/>
  <c r="BR87" i="2"/>
  <c r="DF87" i="2" a="1"/>
  <c r="DF87" i="2"/>
  <c r="DI87" i="2"/>
  <c r="BR86" i="2"/>
  <c r="DF86" i="2" a="1"/>
  <c r="DF86" i="2"/>
  <c r="DI86" i="2"/>
  <c r="BR85" i="2"/>
  <c r="DF85" i="2" a="1"/>
  <c r="DF85" i="2"/>
  <c r="DI85" i="2"/>
  <c r="BR84" i="2"/>
  <c r="DF84" i="2" a="1"/>
  <c r="DF84" i="2"/>
  <c r="DI84" i="2"/>
  <c r="BR83" i="2"/>
  <c r="DF83" i="2" a="1"/>
  <c r="DF83" i="2"/>
  <c r="DI83" i="2"/>
  <c r="BR82" i="2"/>
  <c r="DF82" i="2" a="1"/>
  <c r="DF82" i="2"/>
  <c r="DI82" i="2"/>
  <c r="BR81" i="2"/>
  <c r="DF81" i="2" a="1"/>
  <c r="DF81" i="2"/>
  <c r="DI81" i="2"/>
  <c r="BR80" i="2"/>
  <c r="DF80" i="2" a="1"/>
  <c r="DF80" i="2"/>
  <c r="DI80" i="2"/>
  <c r="BR79" i="2"/>
  <c r="DF79" i="2" a="1"/>
  <c r="DF79" i="2"/>
  <c r="BR78" i="2"/>
  <c r="DF78" i="2" a="1"/>
  <c r="DF78" i="2"/>
  <c r="DI79" i="2"/>
  <c r="BR77" i="2"/>
  <c r="DF77" i="2" a="1"/>
  <c r="DF77" i="2"/>
  <c r="DI78" i="2"/>
  <c r="BR76" i="2"/>
  <c r="DF76" i="2" a="1"/>
  <c r="DF76" i="2"/>
  <c r="DI77" i="2"/>
  <c r="BR75" i="2"/>
  <c r="DF75" i="2" a="1"/>
  <c r="DF75" i="2"/>
  <c r="DI76" i="2"/>
  <c r="A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B92" i="2" a="1"/>
  <c r="DB92" i="2"/>
  <c r="DE93" i="2"/>
  <c r="DB91" i="2" a="1"/>
  <c r="DB91" i="2"/>
  <c r="DE92" i="2"/>
  <c r="DB90" i="2" a="1"/>
  <c r="DB90" i="2"/>
  <c r="DE91" i="2"/>
  <c r="DB89" i="2" a="1"/>
  <c r="DB89" i="2"/>
  <c r="DE90" i="2"/>
  <c r="DB88" i="2" a="1"/>
  <c r="DB88" i="2"/>
  <c r="DE89" i="2"/>
  <c r="DB87" i="2" a="1"/>
  <c r="DB87" i="2"/>
  <c r="DE88" i="2"/>
  <c r="DB86" i="2" a="1"/>
  <c r="DB86" i="2"/>
  <c r="DE87" i="2"/>
  <c r="DB85" i="2" a="1"/>
  <c r="DB85" i="2"/>
  <c r="DE86" i="2"/>
  <c r="DB84" i="2" a="1"/>
  <c r="DB84" i="2"/>
  <c r="DE85" i="2"/>
  <c r="DB83" i="2" a="1"/>
  <c r="DB83" i="2"/>
  <c r="DE84" i="2"/>
  <c r="DB82" i="2" a="1"/>
  <c r="DB82" i="2"/>
  <c r="DE83" i="2"/>
  <c r="DB81" i="2" a="1"/>
  <c r="DB81" i="2"/>
  <c r="DE82" i="2"/>
  <c r="DB80" i="2" a="1"/>
  <c r="DB80" i="2"/>
  <c r="DE81" i="2"/>
  <c r="DB79" i="2" a="1"/>
  <c r="DB79" i="2"/>
  <c r="DE80" i="2"/>
  <c r="DB78" i="2" a="1"/>
  <c r="DB78" i="2"/>
  <c r="DE79" i="2"/>
  <c r="DB77" i="2" a="1"/>
  <c r="DB77" i="2"/>
  <c r="DE78" i="2"/>
  <c r="DB76" i="2" a="1"/>
  <c r="DB76" i="2"/>
  <c r="DE77" i="2"/>
  <c r="DB75" i="2" a="1"/>
  <c r="DB75" i="2"/>
  <c r="DE76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CX83" i="2" a="1"/>
  <c r="CX83" i="2"/>
  <c r="DA84" i="2"/>
  <c r="CX82" i="2" a="1"/>
  <c r="CX82" i="2"/>
  <c r="DA83" i="2"/>
  <c r="CX81" i="2" a="1"/>
  <c r="CX81" i="2"/>
  <c r="DA82" i="2"/>
  <c r="CX80" i="2" a="1"/>
  <c r="CX80" i="2"/>
  <c r="DA81" i="2"/>
  <c r="CX79" i="2" a="1"/>
  <c r="CX79" i="2"/>
  <c r="DA80" i="2"/>
  <c r="CX78" i="2" a="1"/>
  <c r="CX78" i="2"/>
  <c r="DA79" i="2"/>
  <c r="CX77" i="2" a="1"/>
  <c r="CX77" i="2"/>
  <c r="DA78" i="2"/>
  <c r="CX76" i="2" a="1"/>
  <c r="CX76" i="2"/>
  <c r="DA77" i="2"/>
  <c r="CX75" i="2" a="1"/>
  <c r="CX75" i="2"/>
  <c r="DA76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T78" i="2" a="1"/>
  <c r="CT78" i="2"/>
  <c r="CW79" i="2"/>
  <c r="CT77" i="2" a="1"/>
  <c r="CT77" i="2"/>
  <c r="CW78" i="2"/>
  <c r="CT76" i="2" a="1"/>
  <c r="CT76" i="2"/>
  <c r="CW77" i="2"/>
  <c r="CT75" i="2" a="1"/>
  <c r="CT75" i="2"/>
  <c r="CW76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D76" i="2"/>
  <c r="CE76" i="2"/>
  <c r="CF76" i="2"/>
  <c r="CG76" i="2"/>
  <c r="CH76" i="2" a="1"/>
  <c r="CH76" i="2"/>
  <c r="CI76" i="2"/>
  <c r="CJ76" i="2"/>
  <c r="CK76" i="2"/>
  <c r="CL76" i="2" a="1"/>
  <c r="CL76" i="2"/>
  <c r="CM76" i="2"/>
  <c r="CN76" i="2"/>
  <c r="CO76" i="2"/>
  <c r="CP76" i="2" a="1"/>
  <c r="CP76" i="2"/>
  <c r="CQ76" i="2"/>
  <c r="CR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D77" i="2"/>
  <c r="CE77" i="2"/>
  <c r="CF77" i="2"/>
  <c r="CG77" i="2"/>
  <c r="CH77" i="2" a="1"/>
  <c r="CH77" i="2"/>
  <c r="CI77" i="2"/>
  <c r="CJ77" i="2"/>
  <c r="CK77" i="2"/>
  <c r="CL77" i="2" a="1"/>
  <c r="CL77" i="2"/>
  <c r="CM77" i="2"/>
  <c r="CN77" i="2"/>
  <c r="CO77" i="2"/>
  <c r="CP77" i="2" a="1"/>
  <c r="CP77" i="2"/>
  <c r="CQ77" i="2"/>
  <c r="CR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D78" i="2"/>
  <c r="CE78" i="2"/>
  <c r="CF78" i="2"/>
  <c r="CG78" i="2"/>
  <c r="CH78" i="2" a="1"/>
  <c r="CH78" i="2"/>
  <c r="CI78" i="2"/>
  <c r="CJ78" i="2"/>
  <c r="CK78" i="2"/>
  <c r="CL78" i="2" a="1"/>
  <c r="CL78" i="2"/>
  <c r="CM78" i="2"/>
  <c r="CN78" i="2"/>
  <c r="CO78" i="2"/>
  <c r="CP78" i="2" a="1"/>
  <c r="CP78" i="2"/>
  <c r="CQ78" i="2"/>
  <c r="CR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D79" i="2"/>
  <c r="CE79" i="2"/>
  <c r="CF79" i="2"/>
  <c r="CG79" i="2"/>
  <c r="CH79" i="2" a="1"/>
  <c r="CH79" i="2"/>
  <c r="CI79" i="2"/>
  <c r="CJ79" i="2"/>
  <c r="CK79" i="2"/>
  <c r="CL79" i="2" a="1"/>
  <c r="CL79" i="2"/>
  <c r="CM79" i="2"/>
  <c r="CN79" i="2"/>
  <c r="CO79" i="2"/>
  <c r="CP79" i="2" a="1"/>
  <c r="CP79" i="2"/>
  <c r="CQ79" i="2"/>
  <c r="CR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D80" i="2"/>
  <c r="CE80" i="2"/>
  <c r="CF80" i="2"/>
  <c r="CG80" i="2"/>
  <c r="CH80" i="2" a="1"/>
  <c r="CH80" i="2"/>
  <c r="CI80" i="2"/>
  <c r="CJ80" i="2"/>
  <c r="CK80" i="2"/>
  <c r="CL80" i="2" a="1"/>
  <c r="CL80" i="2"/>
  <c r="CM80" i="2"/>
  <c r="CN80" i="2"/>
  <c r="CO80" i="2"/>
  <c r="CP80" i="2" a="1"/>
  <c r="CP80" i="2"/>
  <c r="CQ80" i="2"/>
  <c r="CR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D81" i="2"/>
  <c r="CE81" i="2"/>
  <c r="CF81" i="2"/>
  <c r="CG81" i="2"/>
  <c r="CH81" i="2" a="1"/>
  <c r="CH81" i="2"/>
  <c r="CI81" i="2"/>
  <c r="CJ81" i="2"/>
  <c r="CK81" i="2"/>
  <c r="CL81" i="2" a="1"/>
  <c r="CL81" i="2"/>
  <c r="CM81" i="2"/>
  <c r="CN81" i="2"/>
  <c r="CO81" i="2"/>
  <c r="CP81" i="2" a="1"/>
  <c r="CP81" i="2"/>
  <c r="CQ81" i="2"/>
  <c r="CR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D82" i="2"/>
  <c r="CE82" i="2"/>
  <c r="CF82" i="2"/>
  <c r="CG82" i="2"/>
  <c r="CH82" i="2" a="1"/>
  <c r="CH82" i="2"/>
  <c r="CI82" i="2"/>
  <c r="CJ82" i="2"/>
  <c r="CK82" i="2"/>
  <c r="CL82" i="2" a="1"/>
  <c r="CL82" i="2"/>
  <c r="CM82" i="2"/>
  <c r="CN82" i="2"/>
  <c r="CO82" i="2"/>
  <c r="CP82" i="2" a="1"/>
  <c r="CP82" i="2"/>
  <c r="CQ82" i="2"/>
  <c r="CR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D83" i="2"/>
  <c r="CE83" i="2"/>
  <c r="CF83" i="2"/>
  <c r="CG83" i="2"/>
  <c r="CH83" i="2" a="1"/>
  <c r="CH83" i="2"/>
  <c r="CI83" i="2"/>
  <c r="CJ83" i="2"/>
  <c r="CK83" i="2"/>
  <c r="CL83" i="2" a="1"/>
  <c r="CL83" i="2"/>
  <c r="CM83" i="2"/>
  <c r="CN83" i="2"/>
  <c r="CO83" i="2"/>
  <c r="CP83" i="2" a="1"/>
  <c r="CP83" i="2"/>
  <c r="CQ83" i="2"/>
  <c r="CR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D84" i="2"/>
  <c r="CE84" i="2"/>
  <c r="CF84" i="2"/>
  <c r="CG84" i="2"/>
  <c r="CH84" i="2" a="1"/>
  <c r="CH84" i="2"/>
  <c r="CI84" i="2"/>
  <c r="CJ84" i="2"/>
  <c r="CK84" i="2"/>
  <c r="CL84" i="2" a="1"/>
  <c r="CL84" i="2"/>
  <c r="CM84" i="2"/>
  <c r="CN84" i="2"/>
  <c r="CO84" i="2"/>
  <c r="CP84" i="2" a="1"/>
  <c r="CP84" i="2"/>
  <c r="CQ84" i="2"/>
  <c r="CR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D85" i="2"/>
  <c r="CE85" i="2"/>
  <c r="CF85" i="2"/>
  <c r="CG85" i="2"/>
  <c r="CH85" i="2" a="1"/>
  <c r="CH85" i="2"/>
  <c r="CI85" i="2"/>
  <c r="CJ85" i="2"/>
  <c r="CK85" i="2"/>
  <c r="CL85" i="2" a="1"/>
  <c r="CL85" i="2"/>
  <c r="CM85" i="2"/>
  <c r="CN85" i="2"/>
  <c r="CO85" i="2"/>
  <c r="CP85" i="2" a="1"/>
  <c r="CP85" i="2"/>
  <c r="CQ85" i="2"/>
  <c r="CR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D86" i="2"/>
  <c r="CE86" i="2"/>
  <c r="CF86" i="2"/>
  <c r="CG86" i="2"/>
  <c r="CH86" i="2" a="1"/>
  <c r="CH86" i="2"/>
  <c r="CI86" i="2"/>
  <c r="CJ86" i="2"/>
  <c r="CK86" i="2"/>
  <c r="CL86" i="2" a="1"/>
  <c r="CL86" i="2"/>
  <c r="CM86" i="2"/>
  <c r="CN86" i="2"/>
  <c r="CO86" i="2"/>
  <c r="CP86" i="2" a="1"/>
  <c r="CP86" i="2"/>
  <c r="CQ86" i="2"/>
  <c r="CR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D87" i="2"/>
  <c r="CE87" i="2"/>
  <c r="CF87" i="2"/>
  <c r="CG87" i="2"/>
  <c r="CH87" i="2" a="1"/>
  <c r="CH87" i="2"/>
  <c r="CI87" i="2"/>
  <c r="CJ87" i="2"/>
  <c r="CK87" i="2"/>
  <c r="CL87" i="2" a="1"/>
  <c r="CL87" i="2"/>
  <c r="CM87" i="2"/>
  <c r="CN87" i="2"/>
  <c r="CO87" i="2"/>
  <c r="CP87" i="2" a="1"/>
  <c r="CP87" i="2"/>
  <c r="CQ87" i="2"/>
  <c r="CR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D88" i="2"/>
  <c r="CE88" i="2"/>
  <c r="CF88" i="2"/>
  <c r="CG88" i="2"/>
  <c r="CH88" i="2" a="1"/>
  <c r="CH88" i="2"/>
  <c r="CI88" i="2"/>
  <c r="CJ88" i="2"/>
  <c r="CK88" i="2"/>
  <c r="CL88" i="2" a="1"/>
  <c r="CL88" i="2"/>
  <c r="CM88" i="2"/>
  <c r="CN88" i="2"/>
  <c r="CO88" i="2"/>
  <c r="CP88" i="2" a="1"/>
  <c r="CP88" i="2"/>
  <c r="CQ88" i="2"/>
  <c r="CR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D89" i="2"/>
  <c r="CE89" i="2"/>
  <c r="CF89" i="2"/>
  <c r="CG89" i="2"/>
  <c r="CH89" i="2" a="1"/>
  <c r="CH89" i="2"/>
  <c r="CI89" i="2"/>
  <c r="CJ89" i="2"/>
  <c r="CK89" i="2"/>
  <c r="CL89" i="2" a="1"/>
  <c r="CL89" i="2"/>
  <c r="CM89" i="2"/>
  <c r="CN89" i="2"/>
  <c r="CO89" i="2"/>
  <c r="CP89" i="2" a="1"/>
  <c r="CP89" i="2"/>
  <c r="CQ89" i="2"/>
  <c r="CR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D90" i="2"/>
  <c r="CE90" i="2"/>
  <c r="CF90" i="2"/>
  <c r="CG90" i="2"/>
  <c r="CH90" i="2" a="1"/>
  <c r="CH90" i="2"/>
  <c r="CI90" i="2"/>
  <c r="CJ90" i="2"/>
  <c r="CK90" i="2"/>
  <c r="CL90" i="2" a="1"/>
  <c r="CL90" i="2"/>
  <c r="CM90" i="2"/>
  <c r="CN90" i="2"/>
  <c r="CO90" i="2"/>
  <c r="CP90" i="2" a="1"/>
  <c r="CP90" i="2"/>
  <c r="CQ90" i="2"/>
  <c r="CR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D91" i="2"/>
  <c r="CE91" i="2"/>
  <c r="CF91" i="2"/>
  <c r="CG91" i="2"/>
  <c r="CH91" i="2" a="1"/>
  <c r="CH91" i="2"/>
  <c r="CI91" i="2"/>
  <c r="CJ91" i="2"/>
  <c r="CK91" i="2"/>
  <c r="CL91" i="2" a="1"/>
  <c r="CL91" i="2"/>
  <c r="CM91" i="2"/>
  <c r="CN91" i="2"/>
  <c r="CO91" i="2"/>
  <c r="CP91" i="2" a="1"/>
  <c r="CP91" i="2"/>
  <c r="CQ91" i="2"/>
  <c r="CR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D92" i="2"/>
  <c r="CE92" i="2"/>
  <c r="CF92" i="2"/>
  <c r="CG92" i="2"/>
  <c r="CH92" i="2" a="1"/>
  <c r="CH92" i="2"/>
  <c r="CI92" i="2"/>
  <c r="CJ92" i="2"/>
  <c r="CK92" i="2"/>
  <c r="CL92" i="2" a="1"/>
  <c r="CL92" i="2"/>
  <c r="CM92" i="2"/>
  <c r="CN92" i="2"/>
  <c r="CO92" i="2"/>
  <c r="CP92" i="2" a="1"/>
  <c r="CP92" i="2"/>
  <c r="CQ92" i="2"/>
  <c r="CR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D93" i="2"/>
  <c r="CE93" i="2"/>
  <c r="CF93" i="2"/>
  <c r="CG93" i="2"/>
  <c r="CH93" i="2" a="1"/>
  <c r="CH93" i="2"/>
  <c r="CI93" i="2"/>
  <c r="CJ93" i="2"/>
  <c r="CK93" i="2"/>
  <c r="CL93" i="2" a="1"/>
  <c r="CL93" i="2"/>
  <c r="CM93" i="2"/>
  <c r="CN93" i="2"/>
  <c r="CO93" i="2"/>
  <c r="CP93" i="2" a="1"/>
  <c r="CP93" i="2"/>
  <c r="CQ93" i="2"/>
  <c r="CR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D94" i="2"/>
  <c r="CE94" i="2"/>
  <c r="CF94" i="2"/>
  <c r="CG94" i="2"/>
  <c r="CH94" i="2" a="1"/>
  <c r="CH94" i="2"/>
  <c r="CI94" i="2"/>
  <c r="CJ94" i="2"/>
  <c r="CK94" i="2"/>
  <c r="CL94" i="2" a="1"/>
  <c r="CL94" i="2"/>
  <c r="CM94" i="2"/>
  <c r="CN94" i="2"/>
  <c r="CO94" i="2"/>
  <c r="CP94" i="2" a="1"/>
  <c r="CP94" i="2"/>
  <c r="CQ94" i="2"/>
  <c r="CR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D95" i="2"/>
  <c r="CE95" i="2"/>
  <c r="CF95" i="2"/>
  <c r="CG95" i="2"/>
  <c r="CH95" i="2" a="1"/>
  <c r="CH95" i="2"/>
  <c r="CI95" i="2"/>
  <c r="CJ95" i="2"/>
  <c r="CK95" i="2"/>
  <c r="CL95" i="2" a="1"/>
  <c r="CL95" i="2"/>
  <c r="CM95" i="2"/>
  <c r="CN95" i="2"/>
  <c r="CO95" i="2"/>
  <c r="CP95" i="2" a="1"/>
  <c r="CP95" i="2"/>
  <c r="CQ95" i="2"/>
  <c r="CR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D96" i="2"/>
  <c r="CE96" i="2"/>
  <c r="CF96" i="2"/>
  <c r="CG96" i="2"/>
  <c r="CH96" i="2" a="1"/>
  <c r="CH96" i="2"/>
  <c r="CI96" i="2"/>
  <c r="CJ96" i="2"/>
  <c r="CK96" i="2"/>
  <c r="CL96" i="2" a="1"/>
  <c r="CL96" i="2"/>
  <c r="CM96" i="2"/>
  <c r="CN96" i="2"/>
  <c r="CO96" i="2"/>
  <c r="CP96" i="2" a="1"/>
  <c r="CP96" i="2"/>
  <c r="CQ96" i="2"/>
  <c r="CR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D97" i="2"/>
  <c r="CE97" i="2"/>
  <c r="CF97" i="2"/>
  <c r="CG97" i="2"/>
  <c r="CH97" i="2" a="1"/>
  <c r="CH97" i="2"/>
  <c r="CI97" i="2"/>
  <c r="CJ97" i="2"/>
  <c r="CK97" i="2"/>
  <c r="CL97" i="2" a="1"/>
  <c r="CL97" i="2"/>
  <c r="CM97" i="2"/>
  <c r="CN97" i="2"/>
  <c r="CO97" i="2"/>
  <c r="CP97" i="2" a="1"/>
  <c r="CP97" i="2"/>
  <c r="CQ97" i="2"/>
  <c r="CR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D98" i="2"/>
  <c r="CE98" i="2"/>
  <c r="CF98" i="2"/>
  <c r="CG98" i="2"/>
  <c r="CH98" i="2" a="1"/>
  <c r="CH98" i="2"/>
  <c r="CI98" i="2"/>
  <c r="CJ98" i="2"/>
  <c r="CK98" i="2"/>
  <c r="CL98" i="2" a="1"/>
  <c r="CL98" i="2"/>
  <c r="CM98" i="2"/>
  <c r="CN98" i="2"/>
  <c r="CO98" i="2"/>
  <c r="CP98" i="2" a="1"/>
  <c r="CP98" i="2"/>
  <c r="CQ98" i="2"/>
  <c r="CR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D99" i="2"/>
  <c r="CE99" i="2"/>
  <c r="CF99" i="2"/>
  <c r="CG99" i="2"/>
  <c r="CH99" i="2" a="1"/>
  <c r="CH99" i="2"/>
  <c r="CI99" i="2"/>
  <c r="CJ99" i="2"/>
  <c r="CK99" i="2"/>
  <c r="CL99" i="2" a="1"/>
  <c r="CL99" i="2"/>
  <c r="CM99" i="2"/>
  <c r="CN99" i="2"/>
  <c r="CO99" i="2"/>
  <c r="CP99" i="2" a="1"/>
  <c r="CP99" i="2"/>
  <c r="CQ99" i="2"/>
  <c r="CR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D100" i="2"/>
  <c r="CE100" i="2"/>
  <c r="CF100" i="2"/>
  <c r="CG100" i="2"/>
  <c r="CH100" i="2" a="1"/>
  <c r="CH100" i="2"/>
  <c r="CI100" i="2"/>
  <c r="CJ100" i="2"/>
  <c r="CK100" i="2"/>
  <c r="CL100" i="2" a="1"/>
  <c r="CL100" i="2"/>
  <c r="CM100" i="2"/>
  <c r="CN100" i="2"/>
  <c r="CO100" i="2"/>
  <c r="CP100" i="2" a="1"/>
  <c r="CP100" i="2"/>
  <c r="CQ100" i="2"/>
  <c r="CR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/>
  <c r="X81" i="2"/>
  <c r="X82" i="2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/>
  <c r="N84" i="2"/>
  <c r="N85" i="2"/>
  <c r="Q4" i="2"/>
  <c r="Q5" i="2"/>
  <c r="Q6" i="2"/>
  <c r="Q7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B3" i="2"/>
  <c r="H3" i="2"/>
  <c r="K3" i="2"/>
  <c r="T3" i="2"/>
  <c r="B75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J78" i="2"/>
  <c r="DJ79" i="2"/>
  <c r="DQ79" i="2" a="1"/>
  <c r="DQ79" i="2"/>
  <c r="DR79" i="2" a="1"/>
  <c r="DR79" i="2"/>
  <c r="DJ80" i="2"/>
  <c r="DJ81" i="2"/>
  <c r="DJ82" i="2"/>
  <c r="DJ83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J87" i="2"/>
  <c r="DQ87" i="2" a="1"/>
  <c r="DQ87" i="2"/>
  <c r="DR87" i="2" a="1"/>
  <c r="DR87" i="2"/>
  <c r="DJ88" i="2"/>
  <c r="DJ89" i="2"/>
  <c r="DJ90" i="2"/>
  <c r="DJ91" i="2"/>
  <c r="DM91" i="2" a="1"/>
  <c r="DM91" i="2"/>
  <c r="DJ92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J94" i="2"/>
  <c r="DP94" i="2" a="1"/>
  <c r="DP94" i="2"/>
  <c r="DJ95" i="2"/>
  <c r="DL95" i="2" a="1"/>
  <c r="DL95" i="2"/>
  <c r="DJ96" i="2"/>
  <c r="DJ97" i="2"/>
  <c r="DJ98" i="2"/>
  <c r="DJ99" i="2"/>
  <c r="DJ100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A78" i="2"/>
  <c r="AD78" i="2"/>
  <c r="AD79" i="2"/>
  <c r="AA83" i="2"/>
  <c r="AA82" i="2"/>
  <c r="AA81" i="2"/>
  <c r="AA80" i="2"/>
  <c r="AD80" i="2"/>
  <c r="AD81" i="2"/>
  <c r="AD82" i="2"/>
  <c r="AD83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B82" i="2"/>
  <c r="AB81" i="2"/>
  <c r="AB80" i="2"/>
  <c r="AE80" i="2"/>
  <c r="AE81" i="2"/>
  <c r="AE82" i="2"/>
  <c r="AE83" i="2"/>
  <c r="AE84" i="2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/>
  <c r="I84" i="2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Y4" i="2"/>
  <c r="Y5" i="2"/>
  <c r="Y6" i="2"/>
  <c r="Y7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/>
  <c r="J85" i="2"/>
  <c r="J86" i="2"/>
  <c r="J87" i="2"/>
  <c r="R4" i="2"/>
  <c r="R5" i="2"/>
  <c r="R6" i="2"/>
  <c r="R7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/>
  <c r="C85" i="2"/>
  <c r="C86" i="2"/>
  <c r="C87" i="2"/>
  <c r="S80" i="2"/>
  <c r="S81" i="2"/>
  <c r="S82" i="2"/>
  <c r="S83" i="2"/>
  <c r="S84" i="2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G81" i="2"/>
  <c r="G82" i="2"/>
  <c r="G83" i="2"/>
  <c r="G84" i="2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0" i="2"/>
  <c r="V81" i="2"/>
  <c r="V82" i="2"/>
  <c r="V83" i="2"/>
  <c r="V84" i="2"/>
  <c r="V85" i="2"/>
  <c r="V86" i="2"/>
  <c r="V87" i="2"/>
  <c r="X4" i="2"/>
  <c r="X5" i="2"/>
  <c r="X6" i="2"/>
  <c r="X7" i="2"/>
  <c r="X83" i="2"/>
  <c r="X84" i="2"/>
  <c r="X85" i="2"/>
  <c r="X86" i="2"/>
  <c r="X87" i="2"/>
  <c r="L76" i="2"/>
  <c r="L77" i="2"/>
  <c r="L78" i="2"/>
  <c r="L79" i="2"/>
  <c r="L80" i="2"/>
  <c r="L81" i="2"/>
  <c r="L82" i="2"/>
  <c r="L83" i="2"/>
  <c r="L84" i="2"/>
  <c r="L85" i="2"/>
  <c r="L86" i="2"/>
  <c r="L87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BK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V91" i="2"/>
  <c r="AQ91" i="2"/>
  <c r="AL83" i="2"/>
  <c r="AW83" i="2"/>
  <c r="AH83" i="2"/>
  <c r="AI83" i="2"/>
  <c r="AJ83" i="2"/>
  <c r="AK83" i="2"/>
  <c r="AH75" i="2"/>
  <c r="AD75" i="2"/>
  <c r="F75" i="2"/>
  <c r="AI75" i="2"/>
  <c r="AB75" i="2"/>
  <c r="AE75" i="2"/>
  <c r="AJ75" i="2"/>
  <c r="AK75" i="2"/>
  <c r="E74" i="2"/>
  <c r="AH74" i="2"/>
  <c r="AA74" i="2"/>
  <c r="AD74" i="2"/>
  <c r="F74" i="2"/>
  <c r="AI74" i="2"/>
  <c r="AB74" i="2"/>
  <c r="AE74" i="2"/>
  <c r="G74" i="2"/>
  <c r="AJ74" i="2"/>
  <c r="AK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DO99" i="2" a="1"/>
  <c r="DO99" i="2"/>
  <c r="AM95" i="2"/>
  <c r="AT95" i="2"/>
  <c r="AS95" i="2"/>
  <c r="BA95" i="2"/>
  <c r="AQ95" i="2"/>
  <c r="AG95" i="2"/>
  <c r="P3" i="2"/>
  <c r="F3" i="2"/>
  <c r="R3" i="2"/>
  <c r="DK95" i="2" a="1"/>
  <c r="DK95" i="2"/>
  <c r="Y3" i="2"/>
  <c r="U3" i="2"/>
  <c r="D3" i="2"/>
  <c r="DR95" i="2" a="1"/>
  <c r="DR95" i="2"/>
  <c r="AX3" i="2"/>
  <c r="S3" i="2"/>
  <c r="DP95" i="2" a="1"/>
  <c r="DP95" i="2"/>
  <c r="DQ100" i="2" a="1"/>
  <c r="DQ100" i="2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/>
  <c r="BE100" i="2"/>
  <c r="BI86" i="2"/>
  <c r="DN95" i="2" a="1"/>
  <c r="DN95" i="2"/>
  <c r="DL93" i="2" a="1"/>
  <c r="DL93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O95" i="2" a="1"/>
  <c r="DO95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AG99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G83" i="2"/>
  <c r="AL91" i="2"/>
  <c r="AX91" i="2"/>
  <c r="AF91" i="2"/>
  <c r="AL99" i="2"/>
  <c r="AJ99" i="2"/>
  <c r="AX99" i="2"/>
  <c r="AB67" i="2"/>
  <c r="DK91" i="2" a="1"/>
  <c r="DK91" i="2"/>
  <c r="DK75" i="2" a="1"/>
  <c r="DK75" i="2"/>
  <c r="DM99" i="2" a="1"/>
  <c r="DM99" i="2"/>
  <c r="DQ99" i="2" a="1"/>
  <c r="DQ99" i="2"/>
  <c r="AF75" i="2"/>
  <c r="BA83" i="2"/>
  <c r="BG83" i="2"/>
  <c r="AV83" i="2"/>
  <c r="AS91" i="2"/>
  <c r="AP91" i="2"/>
  <c r="AU91" i="2"/>
  <c r="AP99" i="2"/>
  <c r="L75" i="2"/>
  <c r="C75" i="2"/>
  <c r="AW75" i="2"/>
  <c r="AU75" i="2"/>
  <c r="AQ83" i="2"/>
  <c r="AN83" i="2"/>
  <c r="AH91" i="2"/>
  <c r="AJ91" i="2"/>
  <c r="AK91" i="2"/>
  <c r="AM91" i="2"/>
  <c r="AH99" i="2"/>
  <c r="AV99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F83" i="2"/>
  <c r="AR91" i="2"/>
  <c r="AW91" i="2"/>
  <c r="AM99" i="2"/>
  <c r="AS99" i="2"/>
  <c r="BA99" i="2"/>
  <c r="AN99" i="2"/>
  <c r="AB59" i="2"/>
  <c r="AA67" i="2"/>
  <c r="DQ91" i="2" a="1"/>
  <c r="DQ91" i="2"/>
  <c r="DQ86" i="2" a="1"/>
  <c r="DQ86" i="2"/>
  <c r="AS75" i="2"/>
  <c r="DK99" i="2" a="1"/>
  <c r="DK99" i="2"/>
  <c r="AQ75" i="2"/>
  <c r="AX75" i="2"/>
  <c r="AT75" i="2"/>
  <c r="AX83" i="2"/>
  <c r="AM83" i="2"/>
  <c r="AO91" i="2"/>
  <c r="AI99" i="2"/>
  <c r="AK99" i="2"/>
  <c r="AQ99" i="2"/>
  <c r="AF99" i="2"/>
  <c r="D75" i="2"/>
  <c r="M75" i="2"/>
  <c r="AB35" i="2"/>
  <c r="AA43" i="2"/>
  <c r="DO91" i="2" a="1"/>
  <c r="DO91" i="2"/>
  <c r="DR75" i="2" a="1"/>
  <c r="DR75" i="2"/>
  <c r="AO75" i="2"/>
  <c r="AP75" i="2"/>
  <c r="AL75" i="2"/>
  <c r="AT83" i="2"/>
  <c r="BA91" i="2"/>
  <c r="AG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Q74" i="2"/>
  <c r="N74" i="2"/>
  <c r="AS90" i="2"/>
  <c r="AU98" i="2"/>
  <c r="AP90" i="2"/>
  <c r="DR82" i="2" a="1"/>
  <c r="DR82" i="2"/>
  <c r="DR98" i="2" a="1"/>
  <c r="DR98" i="2"/>
  <c r="AU90" i="2"/>
  <c r="AF98" i="2"/>
  <c r="K74" i="2"/>
  <c r="AQ74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DN98" i="2" a="1"/>
  <c r="DN98" i="2"/>
  <c r="AN74" i="2"/>
  <c r="AO74" i="2"/>
  <c r="AW82" i="2"/>
  <c r="AT82" i="2"/>
  <c r="AH90" i="2"/>
  <c r="AI90" i="2"/>
  <c r="AJ90" i="2"/>
  <c r="AK90" i="2"/>
  <c r="AM90" i="2"/>
  <c r="P74" i="2"/>
  <c r="D74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L74" i="2"/>
  <c r="R74" i="2"/>
  <c r="DO82" i="2" a="1"/>
  <c r="DO82" i="2"/>
  <c r="AR98" i="2"/>
  <c r="AU74" i="2"/>
  <c r="AG82" i="2"/>
  <c r="AS82" i="2"/>
  <c r="AR90" i="2"/>
  <c r="AO90" i="2"/>
  <c r="AL90" i="2"/>
  <c r="AB26" i="2"/>
  <c r="DR90" i="2" a="1"/>
  <c r="DR90" i="2"/>
  <c r="DN82" i="2" a="1"/>
  <c r="DN82" i="2"/>
  <c r="DR74" i="2" a="1"/>
  <c r="DR74" i="2"/>
  <c r="AF74" i="2"/>
  <c r="DM98" i="2" a="1"/>
  <c r="DM98" i="2"/>
  <c r="AP98" i="2"/>
  <c r="AV74" i="2"/>
  <c r="AM74" i="2"/>
  <c r="BA82" i="2"/>
  <c r="BO82" i="2"/>
  <c r="AV82" i="2"/>
  <c r="AH82" i="2"/>
  <c r="AI82" i="2"/>
  <c r="AJ82" i="2"/>
  <c r="AK82" i="2"/>
  <c r="AG90" i="2"/>
  <c r="U74" i="2"/>
  <c r="DP90" i="2" a="1"/>
  <c r="DP90" i="2"/>
  <c r="DM82" i="2" a="1"/>
  <c r="DM82" i="2"/>
  <c r="DQ74" i="2" a="1"/>
  <c r="DQ74" i="2"/>
  <c r="AH98" i="2"/>
  <c r="AI98" i="2"/>
  <c r="AJ98" i="2"/>
  <c r="AK98" i="2"/>
  <c r="BE90" i="2"/>
  <c r="AW98" i="2"/>
  <c r="AR74" i="2"/>
  <c r="AT74" i="2"/>
  <c r="AR82" i="2"/>
  <c r="AN82" i="2"/>
  <c r="AQ90" i="2"/>
  <c r="AV90" i="2"/>
  <c r="AQ98" i="2"/>
  <c r="V74" i="2"/>
  <c r="DO90" i="2" a="1"/>
  <c r="DO90" i="2"/>
  <c r="DL82" i="2" a="1"/>
  <c r="DL82" i="2"/>
  <c r="DP74" i="2" a="1"/>
  <c r="DP74" i="2"/>
  <c r="AT98" i="2"/>
  <c r="AX74" i="2"/>
  <c r="AL74" i="2"/>
  <c r="AQ82" i="2"/>
  <c r="AF82" i="2"/>
  <c r="AN90" i="2"/>
  <c r="O74" i="2"/>
  <c r="X74" i="2"/>
  <c r="M74" i="2"/>
  <c r="C74" i="2"/>
  <c r="J74" i="2"/>
  <c r="DN90" i="2" a="1"/>
  <c r="DN90" i="2"/>
  <c r="DK82" i="2" a="1"/>
  <c r="DK82" i="2"/>
  <c r="DO74" i="2" a="1"/>
  <c r="DO74" i="2"/>
  <c r="AO98" i="2"/>
  <c r="AV98" i="2"/>
  <c r="AN98" i="2"/>
  <c r="DO98" i="2" a="1"/>
  <c r="DO98" i="2"/>
  <c r="BA98" i="2"/>
  <c r="BK98" i="2"/>
  <c r="DK98" i="2" a="1"/>
  <c r="DK98" i="2"/>
  <c r="AG98" i="2"/>
  <c r="AL98" i="2"/>
  <c r="DL98" i="2" a="1"/>
  <c r="DL98" i="2"/>
  <c r="AP74" i="2"/>
  <c r="AS74" i="2"/>
  <c r="AX82" i="2"/>
  <c r="AU82" i="2"/>
  <c r="AX90" i="2"/>
  <c r="AF90" i="2"/>
  <c r="I74" i="2"/>
  <c r="DM90" i="2" a="1"/>
  <c r="DM90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BE99" i="2"/>
  <c r="AT81" i="2"/>
  <c r="DN81" i="2" a="1"/>
  <c r="DN81" i="2"/>
  <c r="BK99" i="2"/>
  <c r="AR81" i="2"/>
  <c r="AG89" i="2"/>
  <c r="AH89" i="2"/>
  <c r="AH81" i="2"/>
  <c r="AI81" i="2"/>
  <c r="AJ81" i="2"/>
  <c r="AK81" i="2"/>
  <c r="Z35" i="2"/>
  <c r="AX36" i="2"/>
  <c r="BI99" i="2"/>
  <c r="BM99" i="2"/>
  <c r="AO97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AX88" i="2"/>
  <c r="BA76" i="2"/>
  <c r="BK76" i="2"/>
  <c r="BE83" i="2"/>
  <c r="AR80" i="2"/>
  <c r="AO96" i="2"/>
  <c r="AA48" i="2"/>
  <c r="BG86" i="2"/>
  <c r="BG99" i="2"/>
  <c r="AW80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F96" i="2"/>
  <c r="AJ96" i="2"/>
  <c r="AJ80" i="2"/>
  <c r="AO80" i="2"/>
  <c r="AG96" i="2"/>
  <c r="AQ96" i="2"/>
  <c r="AA10" i="2"/>
  <c r="AU80" i="2"/>
  <c r="BA80" i="2"/>
  <c r="BK80" i="2"/>
  <c r="AG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AM80" i="2"/>
  <c r="AQ80" i="2"/>
  <c r="AV80" i="2"/>
  <c r="AN88" i="2"/>
  <c r="AM88" i="2"/>
  <c r="AH88" i="2"/>
  <c r="AI88" i="2"/>
  <c r="AJ88" i="2"/>
  <c r="AK88" i="2"/>
  <c r="AG88" i="2"/>
  <c r="AV96" i="2"/>
  <c r="AS96" i="2"/>
  <c r="AP96" i="2"/>
  <c r="DP96" i="2" a="1"/>
  <c r="DP96" i="2"/>
  <c r="DN88" i="2" a="1"/>
  <c r="DN88" i="2"/>
  <c r="DR80" i="2" a="1"/>
  <c r="DR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T80" i="2"/>
  <c r="AI80" i="2"/>
  <c r="AN80" i="2"/>
  <c r="AR88" i="2"/>
  <c r="AL88" i="2"/>
  <c r="AH96" i="2"/>
  <c r="AI96" i="2"/>
  <c r="AK96" i="2"/>
  <c r="AA33" i="2"/>
  <c r="AA54" i="2"/>
  <c r="DO96" i="2" a="1"/>
  <c r="DO96" i="2"/>
  <c r="DQ80" i="2" a="1"/>
  <c r="DQ80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DP80" i="2" a="1"/>
  <c r="DP80" i="2"/>
  <c r="AR96" i="2"/>
  <c r="BQ86" i="2"/>
  <c r="BK86" i="2"/>
  <c r="DQ96" i="2" a="1"/>
  <c r="DQ96" i="2"/>
  <c r="AX96" i="2"/>
  <c r="AS80" i="2"/>
  <c r="AP80" i="2"/>
  <c r="AF88" i="2"/>
  <c r="AQ88" i="2"/>
  <c r="AM96" i="2"/>
  <c r="AB10" i="2"/>
  <c r="DM96" i="2" a="1"/>
  <c r="DM96" i="2"/>
  <c r="DO80" i="2" a="1"/>
  <c r="DO80" i="2"/>
  <c r="AH80" i="2"/>
  <c r="AK80" i="2"/>
  <c r="AB40" i="2"/>
  <c r="AA17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AW81" i="2"/>
  <c r="AM81" i="2"/>
  <c r="AX89" i="2"/>
  <c r="AQ89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L81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/>
  <c r="DK81" i="2" a="1"/>
  <c r="DK81" i="2"/>
  <c r="DN97" i="2" a="1"/>
  <c r="DN97" i="2"/>
  <c r="AT97" i="2"/>
  <c r="AG97" i="2"/>
  <c r="DL97" i="2" a="1"/>
  <c r="DL97" i="2"/>
  <c r="AO81" i="2"/>
  <c r="AS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M89" i="2"/>
  <c r="DR97" i="2" a="1"/>
  <c r="DR97" i="2"/>
  <c r="DR89" i="2" a="1"/>
  <c r="DR89" i="2"/>
  <c r="DR81" i="2" a="1"/>
  <c r="DR81" i="2"/>
  <c r="DO97" i="2" a="1"/>
  <c r="DO97" i="2"/>
  <c r="AU97" i="2"/>
  <c r="BA81" i="2"/>
  <c r="BI81" i="2"/>
  <c r="AW89" i="2"/>
  <c r="AP89" i="2"/>
  <c r="BA97" i="2"/>
  <c r="BI9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G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/>
  <c r="DM97" i="2" a="1"/>
  <c r="DM97" i="2"/>
  <c r="AP97" i="2"/>
  <c r="AF81" i="2"/>
  <c r="AU81" i="2"/>
  <c r="AO89" i="2"/>
  <c r="AS97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AO88" i="2"/>
  <c r="AV88" i="2"/>
  <c r="DP88" i="2" a="1"/>
  <c r="DP88" i="2"/>
  <c r="AW88" i="2"/>
  <c r="DQ88" i="2" a="1"/>
  <c r="DQ88" i="2"/>
  <c r="DR88" i="2" a="1"/>
  <c r="DR88" i="2"/>
  <c r="DK88" i="2" a="1"/>
  <c r="DK88" i="2"/>
  <c r="DL88" i="2" a="1"/>
  <c r="DL88" i="2"/>
  <c r="BA88" i="2"/>
  <c r="BE88" i="2"/>
  <c r="AT88" i="2"/>
  <c r="AU88" i="2"/>
  <c r="DM88" i="2" a="1"/>
  <c r="DM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T94" i="2"/>
  <c r="AW94" i="2"/>
  <c r="AR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R78" i="2"/>
  <c r="AU78" i="2"/>
  <c r="AX78" i="2"/>
  <c r="DR78" i="2" a="1"/>
  <c r="DR78" i="2"/>
  <c r="DK78" i="2" a="1"/>
  <c r="DK78" i="2"/>
  <c r="DL78" i="2" a="1"/>
  <c r="DL78" i="2"/>
  <c r="DM78" i="2" a="1"/>
  <c r="DM78" i="2"/>
  <c r="DN78" i="2" a="1"/>
  <c r="DN78" i="2"/>
  <c r="DO78" i="2" a="1"/>
  <c r="DO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/>
  <c r="DL83" i="2" a="1"/>
  <c r="DL83" i="2"/>
  <c r="AU83" i="2"/>
  <c r="AP83" i="2"/>
  <c r="AS83" i="2"/>
  <c r="DM83" i="2" a="1"/>
  <c r="DM83" i="2"/>
  <c r="DN83" i="2" a="1"/>
  <c r="DN83" i="2"/>
  <c r="DO83" i="2" a="1"/>
  <c r="DO83" i="2"/>
  <c r="DP83" i="2" a="1"/>
  <c r="DP83" i="2"/>
  <c r="DQ83" i="2" a="1"/>
  <c r="DQ83" i="2"/>
  <c r="DR83" i="2" a="1"/>
  <c r="DR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<sst xmlns="http://schemas.openxmlformats.org/spreadsheetml/2006/main" count="399" uniqueCount="213">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</sst>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6015</c:v>
                </c:pt>
                <c:pt idx="76">
                  <c:v>6100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6015</c:v>
                </c:pt>
                <c:pt idx="75">
                  <c:v>6100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96</c:v>
                </c:pt>
                <c:pt idx="76">
                  <c:v>85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98</c:v>
                </c:pt>
                <c:pt idx="76">
                  <c:v>102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98</c:v>
                </c:pt>
                <c:pt idx="76">
                  <c:v>102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5.06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172</c:v>
                </c:pt>
                <c:pt idx="51">
                  <c:v>198</c:v>
                </c:pt>
                <c:pt idx="52">
                  <c:v>226</c:v>
                </c:pt>
                <c:pt idx="53">
                  <c:v>260</c:v>
                </c:pt>
                <c:pt idx="54">
                  <c:v>298</c:v>
                </c:pt>
                <c:pt idx="55">
                  <c:v>342</c:v>
                </c:pt>
                <c:pt idx="56">
                  <c:v>392</c:v>
                </c:pt>
                <c:pt idx="57">
                  <c:v>450</c:v>
                </c:pt>
                <c:pt idx="58">
                  <c:v>516</c:v>
                </c:pt>
                <c:pt idx="59">
                  <c:v>592</c:v>
                </c:pt>
                <c:pt idx="60">
                  <c:v>680</c:v>
                </c:pt>
                <c:pt idx="61">
                  <c:v>780</c:v>
                </c:pt>
                <c:pt idx="62">
                  <c:v>894</c:v>
                </c:pt>
                <c:pt idx="63">
                  <c:v>1026</c:v>
                </c:pt>
                <c:pt idx="64">
                  <c:v>1178</c:v>
                </c:pt>
                <c:pt idx="65">
                  <c:v>1350</c:v>
                </c:pt>
                <c:pt idx="66">
                  <c:v>1548</c:v>
                </c:pt>
                <c:pt idx="67">
                  <c:v>1776</c:v>
                </c:pt>
                <c:pt idx="68">
                  <c:v>2038</c:v>
                </c:pt>
                <c:pt idx="69">
                  <c:v>2336</c:v>
                </c:pt>
                <c:pt idx="70">
                  <c:v>2680</c:v>
                </c:pt>
                <c:pt idx="71">
                  <c:v>3074</c:v>
                </c:pt>
                <c:pt idx="72">
                  <c:v>3526</c:v>
                </c:pt>
                <c:pt idx="73">
                  <c:v>4042</c:v>
                </c:pt>
                <c:pt idx="74">
                  <c:v>4636</c:v>
                </c:pt>
                <c:pt idx="75">
                  <c:v>5318</c:v>
                </c:pt>
                <c:pt idx="76">
                  <c:v>6100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312</c:v>
                </c:pt>
                <c:pt idx="48">
                  <c:v>512</c:v>
                </c:pt>
                <c:pt idx="49">
                  <c:v>711</c:v>
                </c:pt>
                <c:pt idx="50">
                  <c:v>911</c:v>
                </c:pt>
                <c:pt idx="51">
                  <c:v>1110</c:v>
                </c:pt>
                <c:pt idx="52">
                  <c:v>1310</c:v>
                </c:pt>
                <c:pt idx="53">
                  <c:v>1509</c:v>
                </c:pt>
                <c:pt idx="54">
                  <c:v>1709</c:v>
                </c:pt>
                <c:pt idx="55">
                  <c:v>1909</c:v>
                </c:pt>
                <c:pt idx="56">
                  <c:v>2108</c:v>
                </c:pt>
                <c:pt idx="57">
                  <c:v>2308</c:v>
                </c:pt>
                <c:pt idx="58">
                  <c:v>2507</c:v>
                </c:pt>
                <c:pt idx="59">
                  <c:v>2707</c:v>
                </c:pt>
                <c:pt idx="60">
                  <c:v>2906</c:v>
                </c:pt>
                <c:pt idx="61">
                  <c:v>3106</c:v>
                </c:pt>
                <c:pt idx="62">
                  <c:v>3306</c:v>
                </c:pt>
                <c:pt idx="63">
                  <c:v>3505</c:v>
                </c:pt>
                <c:pt idx="64">
                  <c:v>3705</c:v>
                </c:pt>
                <c:pt idx="65">
                  <c:v>3904</c:v>
                </c:pt>
                <c:pt idx="66">
                  <c:v>4104</c:v>
                </c:pt>
                <c:pt idx="67">
                  <c:v>4303</c:v>
                </c:pt>
                <c:pt idx="68">
                  <c:v>4503</c:v>
                </c:pt>
                <c:pt idx="69">
                  <c:v>4703</c:v>
                </c:pt>
                <c:pt idx="70">
                  <c:v>4902</c:v>
                </c:pt>
                <c:pt idx="71">
                  <c:v>5102</c:v>
                </c:pt>
                <c:pt idx="72">
                  <c:v>5301</c:v>
                </c:pt>
                <c:pt idx="73">
                  <c:v>5501</c:v>
                </c:pt>
                <c:pt idx="74">
                  <c:v>5700</c:v>
                </c:pt>
                <c:pt idx="75">
                  <c:v>5900</c:v>
                </c:pt>
                <c:pt idx="76">
                  <c:v>6100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6015</c:v>
                </c:pt>
                <c:pt idx="76">
                  <c:v>6100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5.06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172</c:v>
                </c:pt>
                <c:pt idx="51">
                  <c:v>198</c:v>
                </c:pt>
                <c:pt idx="52">
                  <c:v>226</c:v>
                </c:pt>
                <c:pt idx="53">
                  <c:v>260</c:v>
                </c:pt>
                <c:pt idx="54">
                  <c:v>298</c:v>
                </c:pt>
                <c:pt idx="55">
                  <c:v>342</c:v>
                </c:pt>
                <c:pt idx="56">
                  <c:v>392</c:v>
                </c:pt>
                <c:pt idx="57">
                  <c:v>450</c:v>
                </c:pt>
                <c:pt idx="58">
                  <c:v>516</c:v>
                </c:pt>
                <c:pt idx="59">
                  <c:v>592</c:v>
                </c:pt>
                <c:pt idx="60">
                  <c:v>680</c:v>
                </c:pt>
                <c:pt idx="61">
                  <c:v>780</c:v>
                </c:pt>
                <c:pt idx="62">
                  <c:v>894</c:v>
                </c:pt>
                <c:pt idx="63">
                  <c:v>1026</c:v>
                </c:pt>
                <c:pt idx="64">
                  <c:v>1178</c:v>
                </c:pt>
                <c:pt idx="65">
                  <c:v>1350</c:v>
                </c:pt>
                <c:pt idx="66">
                  <c:v>1548</c:v>
                </c:pt>
                <c:pt idx="67">
                  <c:v>1776</c:v>
                </c:pt>
                <c:pt idx="68">
                  <c:v>2038</c:v>
                </c:pt>
                <c:pt idx="69">
                  <c:v>2336</c:v>
                </c:pt>
                <c:pt idx="70">
                  <c:v>2680</c:v>
                </c:pt>
                <c:pt idx="71">
                  <c:v>3074</c:v>
                </c:pt>
                <c:pt idx="72">
                  <c:v>3526</c:v>
                </c:pt>
                <c:pt idx="73">
                  <c:v>4042</c:v>
                </c:pt>
                <c:pt idx="74">
                  <c:v>4636</c:v>
                </c:pt>
                <c:pt idx="75">
                  <c:v>5318</c:v>
                </c:pt>
                <c:pt idx="76">
                  <c:v>6100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312</c:v>
                </c:pt>
                <c:pt idx="48">
                  <c:v>512</c:v>
                </c:pt>
                <c:pt idx="49">
                  <c:v>711</c:v>
                </c:pt>
                <c:pt idx="50">
                  <c:v>911</c:v>
                </c:pt>
                <c:pt idx="51">
                  <c:v>1110</c:v>
                </c:pt>
                <c:pt idx="52">
                  <c:v>1310</c:v>
                </c:pt>
                <c:pt idx="53">
                  <c:v>1509</c:v>
                </c:pt>
                <c:pt idx="54">
                  <c:v>1709</c:v>
                </c:pt>
                <c:pt idx="55">
                  <c:v>1909</c:v>
                </c:pt>
                <c:pt idx="56">
                  <c:v>2108</c:v>
                </c:pt>
                <c:pt idx="57">
                  <c:v>2308</c:v>
                </c:pt>
                <c:pt idx="58">
                  <c:v>2507</c:v>
                </c:pt>
                <c:pt idx="59">
                  <c:v>2707</c:v>
                </c:pt>
                <c:pt idx="60">
                  <c:v>2906</c:v>
                </c:pt>
                <c:pt idx="61">
                  <c:v>3106</c:v>
                </c:pt>
                <c:pt idx="62">
                  <c:v>3306</c:v>
                </c:pt>
                <c:pt idx="63">
                  <c:v>3505</c:v>
                </c:pt>
                <c:pt idx="64">
                  <c:v>3705</c:v>
                </c:pt>
                <c:pt idx="65">
                  <c:v>3904</c:v>
                </c:pt>
                <c:pt idx="66">
                  <c:v>4104</c:v>
                </c:pt>
                <c:pt idx="67">
                  <c:v>4303</c:v>
                </c:pt>
                <c:pt idx="68">
                  <c:v>4503</c:v>
                </c:pt>
                <c:pt idx="69">
                  <c:v>4703</c:v>
                </c:pt>
                <c:pt idx="70">
                  <c:v>4902</c:v>
                </c:pt>
                <c:pt idx="71">
                  <c:v>5102</c:v>
                </c:pt>
                <c:pt idx="72">
                  <c:v>5301</c:v>
                </c:pt>
                <c:pt idx="73">
                  <c:v>5501</c:v>
                </c:pt>
                <c:pt idx="74">
                  <c:v>5700</c:v>
                </c:pt>
                <c:pt idx="75">
                  <c:v>5900</c:v>
                </c:pt>
                <c:pt idx="76">
                  <c:v>6100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6015</c:v>
                </c:pt>
                <c:pt idx="76">
                  <c:v>6100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0.80672268907563027</c:v>
                </c:pt>
                <c:pt idx="76">
                  <c:v>0.88541666666666663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4865</c:v>
                </c:pt>
                <c:pt idx="75">
                  <c:v>4864</c:v>
                </c:pt>
                <c:pt idx="76">
                  <c:v>4873</c:v>
                </c:pt>
                <c:pt idx="77">
                  <c:v>4816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3281</c:v>
                </c:pt>
                <c:pt idx="76">
                  <c:v>3327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4"/>
  <sheetViews>
    <sheetView topLeftCell="A82" zoomScaleNormal="150" zoomScaleSheetLayoutView="100" workbookViewId="0">
      <selection activeCell="A95" sqref="A95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  <row r="94" spans="1:3" x14ac:dyDescent="0.2">
      <c r="A94" s="1">
        <v>43930</v>
      </c>
      <c r="B94">
        <v>1</v>
      </c>
      <c r="C9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L69" activePane="bottomRight" state="frozen"/>
      <selection pane="bottomLeft" activeCell="A37" sqref="A37"/>
      <selection pane="topRight" activeCell="R1" sqref="R1"/>
      <selection pane="bottomRight" activeCell="A80" sqref="A8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U78">
        <v>11</v>
      </c>
      <c r="X78">
        <v>21</v>
      </c>
      <c r="Y78">
        <v>50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</v>
      </c>
      <c r="M79">
        <v>47</v>
      </c>
      <c r="N79">
        <v>1</v>
      </c>
      <c r="O79">
        <v>10</v>
      </c>
      <c r="R79">
        <v>4</v>
      </c>
      <c r="U79">
        <v>14</v>
      </c>
      <c r="V79">
        <v>17</v>
      </c>
      <c r="X79">
        <v>16</v>
      </c>
      <c r="Y79">
        <v>70</v>
      </c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N53" activePane="bottomRight" state="frozen"/>
      <selection pane="bottomLeft" activeCell="A51" sqref="A51"/>
      <selection pane="topRight" activeCell="B1" sqref="B1"/>
      <selection pane="bottomRight" activeCell="A80" sqref="A80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5.06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199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cm="1">
        <f t="array" ref="DK3">IFERROR(IF(ISNA($A3),NA(),INDEX(B$3:B$2000,_xlfn.XMATCH(Configuration!$B$12,B$3:B$2000,1,1)+$DJ3)-0), NA())</f>
        <v>100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cm="1">
        <f t="array" ref="DP3">IFERROR(IF(ISNA($A3),NA(),INDEX(Q$3:Q$2000,_xlfn.XMATCH(Configuration!$B$12,Q$3:Q$2000,1,1)+$DJ3)-0), NA())</f>
        <v>102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cm="1">
        <f t="array" ref="DN19">IFERROR(IF(ISNA($A19),NA(),INDEX(K$3:K$2000,_xlfn.XMATCH(Configuration!$B$12,K$3:K$2000,1,1)+$DJ19)-0), NA())</f>
        <v>415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cm="1">
        <f t="array" ref="DQ19">IFERROR(IF(ISNA($A19),NA(),INDEX(T$3:T$2000,_xlfn.XMATCH(Configuration!$B$12,T$3:T$2000,1,1)+$DJ19)-0), NA())</f>
        <v>470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cm="1">
        <f t="array" ref="DN20">IFERROR(IF(ISNA($A20),NA(),INDEX(K$3:K$2000,_xlfn.XMATCH(Configuration!$B$12,K$3:K$2000,1,1)+$DJ20)-0), NA())</f>
        <v>420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cm="1">
        <f t="array" ref="DQ20">IFERROR(IF(ISNA($A20),NA(),INDEX(T$3:T$2000,_xlfn.XMATCH(Configuration!$B$12,T$3:T$2000,1,1)+$DJ20)-0), NA())</f>
        <v>481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cm="1">
        <f t="array" ref="DN21">IFERROR(IF(ISNA($A21),NA(),INDEX(K$3:K$2000,_xlfn.XMATCH(Configuration!$B$12,K$3:K$2000,1,1)+$DJ21)-0), NA())</f>
        <v>421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cm="1">
        <f t="array" ref="DQ21">IFERROR(IF(ISNA($A21),NA(),INDEX(T$3:T$2000,_xlfn.XMATCH(Configuration!$B$12,T$3:T$2000,1,1)+$DJ21)-0), NA())</f>
        <v>495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cm="1">
        <f t="array" ref="DO22">IFERROR(IF(ISNA($A22),NA(),INDEX(N$3:N$2000,_xlfn.XMATCH(Configuration!$B$12,N$3:N$2000,1,1)+$DJ22)-0), NA())</f>
        <v>934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cm="1">
        <f t="array" ref="DO23">IFERROR(IF(ISNA($A23),NA(),INDEX(N$3:N$2000,_xlfn.XMATCH(Configuration!$B$12,N$3:N$2000,1,1)+$DJ23)-0), NA())</f>
        <v>943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cm="1">
        <f t="array" ref="DR23">IFERROR(IF(ISNA($A23),NA(),INDEX(W$3:W$2000,_xlfn.XMATCH(Configuration!$B$12,W$3:W$2000,1,1)+$DJ23)-0), NA())</f>
        <v>1191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cm="1">
        <f t="array" ref="DM24">IFERROR(IF(ISNA($A24),NA(),INDEX(H$3:H$2000,_xlfn.XMATCH(Configuration!$B$12,H$3:H$2000,1,1)+$DJ24)-0), NA())</f>
        <v>0</v>
      </c>
      <c r="DN24" t="e" cm="1">
        <f t="array" ref="DN24">IFERROR(IF(ISNA($A24),NA(),INDEX(K$3:K$2000,_xlfn.XMATCH(Configuration!$B$12,K$3:K$2000,1,1)+$DJ24)-0), NA())</f>
        <v>#N/A</v>
      </c>
      <c r="DO24" cm="1">
        <f t="array" ref="DO24">IFERROR(IF(ISNA($A24),NA(),INDEX(N$3:N$2000,_xlfn.XMATCH(Configuration!$B$12,N$3:N$2000,1,1)+$DJ24)-0), NA())</f>
        <v>953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cm="1">
        <f t="array" ref="DR24">IFERROR(IF(ISNA($A24),NA(),INDEX(W$3:W$2000,_xlfn.XMATCH(Configuration!$B$12,W$3:W$2000,1,1)+$DJ24)-0), NA())</f>
        <v>1212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cm="1">
        <f t="array" ref="DK25">IFERROR(IF(ISNA($A25),NA(),INDEX(B$3:B$2000,_xlfn.XMATCH(Configuration!$B$12,B$3:B$2000,1,1)+$DJ25)-0), NA())</f>
        <v>0</v>
      </c>
      <c r="DL25" cm="1">
        <f t="array" ref="DL25">IFERROR(IF(ISNA($A25),NA(),INDEX(E$3:E$2000,_xlfn.XMATCH(Configuration!$B$12,E$3:E$2000,1,1)+$DJ25)-0), NA())</f>
        <v>2580</v>
      </c>
      <c r="DM25" cm="1">
        <f t="array" ref="DM25">IFERROR(IF(ISNA($A25),NA(),INDEX(H$3:H$2000,_xlfn.XMATCH(Configuration!$B$12,H$3:H$2000,1,1)+$DJ25)-0), NA())</f>
        <v>0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cm="1">
        <f t="array" ref="DP25">IFERROR(IF(ISNA($A25),NA(),INDEX(Q$3:Q$2000,_xlfn.XMATCH(Configuration!$B$12,Q$3:Q$2000,1,1)+$DJ25)-0), NA())</f>
        <v>0</v>
      </c>
      <c r="DQ25" t="e" cm="1">
        <f t="array" ref="DQ25">IFERROR(IF(ISNA($A25),NA(),INDEX(T$3:T$2000,_xlfn.XMATCH(Configuration!$B$12,T$3:T$2000,1,1)+$DJ25)-0), NA())</f>
        <v>#N/A</v>
      </c>
      <c r="DR25" cm="1">
        <f t="array" ref="DR25">IFERROR(IF(ISNA($A25),NA(),INDEX(W$3:W$2000,_xlfn.XMATCH(Configuration!$B$12,W$3:W$2000,1,1)+$DJ25)-0), NA())</f>
        <v>1228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cm="1">
        <f t="array" ref="DK26">IFERROR(IF(ISNA($A26),NA(),INDEX(B$3:B$2000,_xlfn.XMATCH(Configuration!$B$12,B$3:B$2000,1,1)+$DJ26)-0), NA())</f>
        <v>0</v>
      </c>
      <c r="DL26" cm="1">
        <f t="array" ref="DL26">IFERROR(IF(ISNA($A26),NA(),INDEX(E$3:E$2000,_xlfn.XMATCH(Configuration!$B$12,E$3:E$2000,1,1)+$DJ26)-0), NA())</f>
        <v>2637</v>
      </c>
      <c r="DM26" cm="1">
        <f t="array" ref="DM26">IFERROR(IF(ISNA($A26),NA(),INDEX(H$3:H$2000,_xlfn.XMATCH(Configuration!$B$12,H$3:H$2000,1,1)+$DJ26)-0), NA())</f>
        <v>0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cm="1">
        <f t="array" ref="DP26">IFERROR(IF(ISNA($A26),NA(),INDEX(Q$3:Q$2000,_xlfn.XMATCH(Configuration!$B$12,Q$3:Q$2000,1,1)+$DJ26)-0), NA())</f>
        <v>0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24</v>
      </c>
      <c r="DK27" cm="1">
        <f t="array" ref="DK27">IFERROR(IF(ISNA($A27),NA(),INDEX(B$3:B$2000,_xlfn.XMATCH(Configuration!$B$12,B$3:B$2000,1,1)+$DJ27)-0), NA())</f>
        <v>0</v>
      </c>
      <c r="DL27" cm="1">
        <f t="array" ref="DL27">IFERROR(IF(ISNA($A27),NA(),INDEX(E$3:E$2000,_xlfn.XMATCH(Configuration!$B$12,E$3:E$2000,1,1)+$DJ27)-0), NA())</f>
        <v>2686</v>
      </c>
      <c r="DM27" cm="1">
        <f t="array" ref="DM27">IFERROR(IF(ISNA($A27),NA(),INDEX(H$3:H$2000,_xlfn.XMATCH(Configuration!$B$12,H$3:H$2000,1,1)+$DJ27)-0), NA())</f>
        <v>0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cm="1">
        <f t="array" ref="DP27">IFERROR(IF(ISNA($A27),NA(),INDEX(Q$3:Q$2000,_xlfn.XMATCH(Configuration!$B$12,Q$3:Q$2000,1,1)+$DJ27)-0), NA())</f>
        <v>0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25</v>
      </c>
      <c r="DK28" cm="1">
        <f t="array" ref="DK28">IFERROR(IF(ISNA($A28),NA(),INDEX(B$3:B$2000,_xlfn.XMATCH(Configuration!$B$12,B$3:B$2000,1,1)+$DJ28)-0), NA())</f>
        <v>0</v>
      </c>
      <c r="DL28" cm="1">
        <f t="array" ref="DL28">IFERROR(IF(ISNA($A28),NA(),INDEX(E$3:E$2000,_xlfn.XMATCH(Configuration!$B$12,E$3:E$2000,1,1)+$DJ28)-0), NA())</f>
        <v>2734</v>
      </c>
      <c r="DM28" cm="1">
        <f t="array" ref="DM28">IFERROR(IF(ISNA($A28),NA(),INDEX(H$3:H$2000,_xlfn.XMATCH(Configuration!$B$12,H$3:H$2000,1,1)+$DJ28)-0), NA())</f>
        <v>0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cm="1">
        <f t="array" ref="DP28">IFERROR(IF(ISNA($A28),NA(),INDEX(Q$3:Q$2000,_xlfn.XMATCH(Configuration!$B$12,Q$3:Q$2000,1,1)+$DJ28)-0), NA())</f>
        <v>0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26</v>
      </c>
      <c r="DK29" cm="1">
        <f t="array" ref="DK29">IFERROR(IF(ISNA($A29),NA(),INDEX(B$3:B$2000,_xlfn.XMATCH(Configuration!$B$12,B$3:B$2000,1,1)+$DJ29)-0), NA())</f>
        <v>0</v>
      </c>
      <c r="DL29" cm="1">
        <f t="array" ref="DL29">IFERROR(IF(ISNA($A29),NA(),INDEX(E$3:E$2000,_xlfn.XMATCH(Configuration!$B$12,E$3:E$2000,1,1)+$DJ29)-0), NA())</f>
        <v>2773</v>
      </c>
      <c r="DM29" cm="1">
        <f t="array" ref="DM29">IFERROR(IF(ISNA($A29),NA(),INDEX(H$3:H$2000,_xlfn.XMATCH(Configuration!$B$12,H$3:H$2000,1,1)+$DJ29)-0), NA())</f>
        <v>0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cm="1">
        <f t="array" ref="DP29">IFERROR(IF(ISNA($A29),NA(),INDEX(Q$3:Q$2000,_xlfn.XMATCH(Configuration!$B$12,Q$3:Q$2000,1,1)+$DJ29)-0), NA())</f>
        <v>0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114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312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130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512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150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711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172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911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198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1110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226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1310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260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1509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298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1709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342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1909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392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2108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>
        <f>IFERROR(IF(OR(ISNA($A60),$AC60&lt;100),NA(),IF(FLOOR(2^($BR60+(LOG(100)/LOG(2))),2)-100&gt; _xlfn.AGGREGATE(4,6,$BZ$3:$DF$2000)+2000,NA(),FLOOR(2^($BR60+(LOG(100)/LOG(2))),2))), NA())</f>
        <v>204800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450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2308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516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2507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592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2707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680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2906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780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3106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894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3306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1026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3505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1178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3705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1350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3904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1548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4104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>
        <f>IFERROR(IF(OR(ISNA($A70),$AC70&lt;100),NA(),IF(FLOOR((2^(($BR70+4*LOG(10)/LOG(2))/2)),2)&gt; _xlfn.AGGREGATE(4,6,$BZ$3:$DF$2000)+2000,NA(),FLOOR((2^(($BR70+4*LOG(10)/LOG(2))/2)),2))), NA())</f>
        <v>144814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1776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4303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>
        <f>IFERROR(IF(OR(ISNA($A71),$AC71&lt;100),NA(),IF(FLOOR((2^(($BR71+4*LOG(10)/LOG(2))/2)),2)&gt; _xlfn.AGGREGATE(4,6,$BZ$3:$DF$2000)+2000,NA(),FLOOR((2^(($BR71+4*LOG(10)/LOG(2))/2)),2))), NA())</f>
        <v>204800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2038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4503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>
        <f>IF(OR(_xlfn.IFNA($A72,"")="", ROW()&lt;=3,MAX(International!$I$3:$I$2000)&lt;$AC72),"",$A72-_xlfn.XLOOKUP($AC72,International!$I$3:$I$2000,International!$A$3:$A$2000,NA(),1,1))</f>
        <v>-6</v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2336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4703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>
        <f>IF(OR(_xlfn.IFNA($A73,"")="", ROW()&lt;=3,MAX(International!$I$3:$I$2000)&lt;$AC73),"",$A73-_xlfn.XLOOKUP($AC73,International!$I$3:$I$2000,International!$A$3:$A$2000,NA(),1,1))</f>
        <v>-5</v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2680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4902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701</v>
      </c>
      <c r="AE74">
        <f t="shared" si="61"/>
        <v>30</v>
      </c>
      <c r="AF74" s="5">
        <f t="shared" si="62"/>
        <v>0.84444444444444444</v>
      </c>
      <c r="AG74">
        <f t="shared" si="63"/>
        <v>4821</v>
      </c>
      <c r="AH74">
        <f t="shared" si="64"/>
        <v>3059</v>
      </c>
      <c r="AI74">
        <f t="shared" si="65"/>
        <v>697</v>
      </c>
      <c r="AJ74">
        <f t="shared" si="66"/>
        <v>18</v>
      </c>
      <c r="AK74">
        <f t="shared" si="67"/>
        <v>2344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3074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5102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5693</v>
      </c>
      <c r="AD75">
        <f t="shared" si="60"/>
        <v>828</v>
      </c>
      <c r="AE75">
        <f t="shared" si="61"/>
        <v>35</v>
      </c>
      <c r="AF75" s="5">
        <f t="shared" si="62"/>
        <v>0.74210526315789471</v>
      </c>
      <c r="AG75">
        <f t="shared" si="63"/>
        <v>4830</v>
      </c>
      <c r="AH75">
        <f t="shared" si="64"/>
        <v>3113</v>
      </c>
      <c r="AI75">
        <f t="shared" si="65"/>
        <v>824</v>
      </c>
      <c r="AJ75">
        <f t="shared" si="66"/>
        <v>19</v>
      </c>
      <c r="AK75">
        <f t="shared" si="67"/>
        <v>2270</v>
      </c>
      <c r="AL75" s="2">
        <f t="shared" si="68"/>
        <v>4.0556199304750871E-2</v>
      </c>
      <c r="AM75" s="2">
        <f t="shared" si="69"/>
        <v>0.95944380069524915</v>
      </c>
      <c r="AN75" s="2">
        <f t="shared" si="70"/>
        <v>1.6862813982083259E-2</v>
      </c>
      <c r="AO75" s="2">
        <f t="shared" si="71"/>
        <v>0.4531881257684876</v>
      </c>
      <c r="AP75" s="2">
        <f t="shared" si="72"/>
        <v>4.7426664324609173E-3</v>
      </c>
      <c r="AQ75" s="2">
        <f t="shared" si="73"/>
        <v>7.1842613736167224E-2</v>
      </c>
      <c r="AR75" s="2">
        <f t="shared" si="74"/>
        <v>0.15931846126822413</v>
      </c>
      <c r="AS75" s="2">
        <f t="shared" si="75"/>
        <v>1.5106270858949587E-2</v>
      </c>
      <c r="AT75" s="2">
        <f t="shared" si="76"/>
        <v>7.9571403477955382E-2</v>
      </c>
      <c r="AU75" s="2">
        <f t="shared" si="77"/>
        <v>0.19936764447567187</v>
      </c>
      <c r="AV75" s="3">
        <f t="shared" ca="1" si="78"/>
        <v>244.14285714285714</v>
      </c>
      <c r="AW75" s="2">
        <f t="shared" si="79"/>
        <v>2.5396253602305477E-2</v>
      </c>
      <c r="AX75" s="2">
        <f t="shared" si="80"/>
        <v>-0.25789473684210529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 t="str">
        <f>IF(OR(_xlfn.IFNA($A75,"")="", ROW()&lt;=3,MAX(International!$I$3:$I$2000)&lt;$AC75),"",$A75-_xlfn.XLOOKUP($AC75,International!$I$3:$I$2000,International!$A$3:$A$2000,NA(),1,1))</f>
        <v/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3526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5301</v>
      </c>
      <c r="BZ75">
        <f t="shared" si="84"/>
        <v>5693</v>
      </c>
      <c r="CA75">
        <f t="shared" si="51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54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88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59"/>
        <v>5800</v>
      </c>
      <c r="AD76">
        <f t="shared" si="60"/>
        <v>894</v>
      </c>
      <c r="AE76">
        <f t="shared" si="61"/>
        <v>41</v>
      </c>
      <c r="AF76" s="5">
        <f t="shared" si="62"/>
        <v>0.75886524822695034</v>
      </c>
      <c r="AG76">
        <f t="shared" si="63"/>
        <v>4865</v>
      </c>
      <c r="AH76">
        <f t="shared" si="64"/>
        <v>3163</v>
      </c>
      <c r="AI76">
        <f t="shared" si="65"/>
        <v>890</v>
      </c>
      <c r="AJ76">
        <f t="shared" si="66"/>
        <v>23</v>
      </c>
      <c r="AK76">
        <f t="shared" si="67"/>
        <v>2250</v>
      </c>
      <c r="AL76" s="2">
        <f t="shared" si="68"/>
        <v>4.3850267379679148E-2</v>
      </c>
      <c r="AM76" s="2">
        <f t="shared" si="69"/>
        <v>0.95614973262032088</v>
      </c>
      <c r="AN76" s="2">
        <f t="shared" si="70"/>
        <v>1.6551724137931035E-2</v>
      </c>
      <c r="AO76" s="2">
        <f t="shared" si="71"/>
        <v>0.45465517241379311</v>
      </c>
      <c r="AP76" s="2">
        <f t="shared" si="72"/>
        <v>4.827586206896552E-3</v>
      </c>
      <c r="AQ76" s="2">
        <f t="shared" si="73"/>
        <v>7.0862068965517236E-2</v>
      </c>
      <c r="AR76" s="2">
        <f t="shared" si="74"/>
        <v>0.15879310344827585</v>
      </c>
      <c r="AS76" s="2">
        <f t="shared" si="75"/>
        <v>1.5344827586206897E-2</v>
      </c>
      <c r="AT76" s="2">
        <f t="shared" si="76"/>
        <v>7.9310344827586213E-2</v>
      </c>
      <c r="AU76" s="2">
        <f t="shared" si="77"/>
        <v>0.1996551724137931</v>
      </c>
      <c r="AV76" s="3">
        <f t="shared" ca="1" si="78"/>
        <v>221.14285714285714</v>
      </c>
      <c r="AW76" s="2">
        <f t="shared" si="79"/>
        <v>1.8795011417530299E-2</v>
      </c>
      <c r="AX76" s="2">
        <f t="shared" si="80"/>
        <v>-0.24113475177304963</v>
      </c>
      <c r="AY76" t="e">
        <f t="shared" si="81"/>
        <v>#N/A</v>
      </c>
      <c r="AZ76">
        <f t="shared" si="82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 t="str">
        <f>IF(OR(_xlfn.IFNA($A76,"")="", ROW()&lt;=3,MAX(International!$I$3:$I$2000)&lt;$AC76),"",$A76-_xlfn.XLOOKUP($AC76,International!$I$3:$I$2000,International!$A$3:$A$2000,NA(),1,1))</f>
        <v/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83"/>
        <v>27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>
        <f>IFERROR(IF(OR(ISNA($A76),$AC76&lt;100),NA(),IF(FLOOR((2^(($BR76+6*LOG(10)/LOG(2))/3)),2)&gt; _xlfn.AGGREGATE(4,6,$BZ$3:$DF$2000)+2000,NA(),FLOOR((2^(($BR76+6*LOG(10)/LOG(2))/3)),2))), NA())</f>
        <v>51200</v>
      </c>
      <c r="BV76">
        <f>IFERROR(IF(OR(ISNA($A76),$AC76&lt;100),NA(),IF(FLOOR((2^(($BR76+8*LOG(10)/LOG(2))/4)),2)&gt; _xlfn.AGGREGATE(4,6,$BZ$3:$DF$2000)+2000,NA(),FLOOR((2^(($BR76+8*LOG(10)/LOG(2))/4)),2))), NA())</f>
        <v>10762</v>
      </c>
      <c r="BW76">
        <f>IFERROR(IF(OR(ISNA($A76),$AC76&lt;100),NA(),IF(FLOOR((2^(($BR76+10*LOG(10)/LOG(2))/5)),2)&gt; _xlfn.AGGREGATE(4,6,$BZ$3:$DF$2000)+2000,NA(),FLOOR((2^(($BR76+10*LOG(10)/LOG(2))/5)),2))), NA())</f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4042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5501</v>
      </c>
      <c r="BZ76">
        <f t="shared" si="84"/>
        <v>5800</v>
      </c>
      <c r="CA76">
        <f t="shared" si="51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85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52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86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53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87"/>
        <v>5.6449976108604174</v>
      </c>
      <c r="CL76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4681</v>
      </c>
      <c r="CM76">
        <f t="shared" si="54"/>
        <v>4.8659653095502824</v>
      </c>
      <c r="CN76">
        <f>IF(OR(ISNA($A76),$AC76&lt;100),NA(),IF($BR76=0,0,FLOOR((CL76-_xlfn.XLOOKUP(_xlfn.AGGREGATE(5,6,$BR$3:$BR2027),$BR$3:$BR$2000,CL$3:CL$2000,1,1))/_xlfn.XLOOKUP($BR76,$BR$3:$BR$2000,$BR$3:$BR$2000,1,1), 1)))</f>
        <v>163</v>
      </c>
      <c r="CO76">
        <f t="shared" si="88"/>
        <v>10.048871756484703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55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89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>IF(OR(ISNA($A76),$AC76&lt;100),NA(),IF(CT76=100,0,($BR76*LOG(2)/LOG(CT76/100))))</f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90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56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91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57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92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58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93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112</v>
      </c>
      <c r="AB77">
        <f>IF(_xlfn.IFNA($A77,"")="","",Daily!E77+Daily!H77+Daily!K77+Daily!N77+Daily!Q77+Daily!T77+Daily!W77+Daily!Z77)</f>
        <v>8</v>
      </c>
      <c r="AC77">
        <f t="shared" si="59"/>
        <v>5919</v>
      </c>
      <c r="AD77">
        <f t="shared" si="60"/>
        <v>1006</v>
      </c>
      <c r="AE77">
        <f t="shared" si="61"/>
        <v>49</v>
      </c>
      <c r="AF77" s="5">
        <f t="shared" si="62"/>
        <v>1.1121495327102804</v>
      </c>
      <c r="AG77">
        <f t="shared" si="63"/>
        <v>4864</v>
      </c>
      <c r="AH77">
        <f t="shared" si="64"/>
        <v>3233</v>
      </c>
      <c r="AI77">
        <f t="shared" si="65"/>
        <v>1002</v>
      </c>
      <c r="AJ77">
        <f t="shared" si="66"/>
        <v>28</v>
      </c>
      <c r="AK77">
        <f t="shared" si="67"/>
        <v>2203</v>
      </c>
      <c r="AL77" s="2">
        <f t="shared" si="68"/>
        <v>4.6445497630331754E-2</v>
      </c>
      <c r="AM77" s="2">
        <f t="shared" si="69"/>
        <v>0.95355450236966821</v>
      </c>
      <c r="AN77" s="2">
        <f t="shared" si="70"/>
        <v>1.6387903362054403E-2</v>
      </c>
      <c r="AO77" s="2">
        <f t="shared" si="71"/>
        <v>0.45379287041730021</v>
      </c>
      <c r="AP77" s="2">
        <f t="shared" si="72"/>
        <v>4.7305288055414767E-3</v>
      </c>
      <c r="AQ77" s="2">
        <f t="shared" si="73"/>
        <v>7.011319479641831E-2</v>
      </c>
      <c r="AR77" s="2">
        <f t="shared" si="74"/>
        <v>0.15779692515627639</v>
      </c>
      <c r="AS77" s="2">
        <f t="shared" si="75"/>
        <v>1.6556850819395168E-2</v>
      </c>
      <c r="AT77" s="2">
        <f t="shared" si="76"/>
        <v>7.9405304950160502E-2</v>
      </c>
      <c r="AU77" s="2">
        <f t="shared" si="77"/>
        <v>0.20121642169285353</v>
      </c>
      <c r="AV77" s="3">
        <f t="shared" ca="1" si="78"/>
        <v>194</v>
      </c>
      <c r="AW77" s="2">
        <f t="shared" si="79"/>
        <v>2.0517241379310346E-2</v>
      </c>
      <c r="AX77" s="2">
        <f t="shared" si="80"/>
        <v>0.11214953271028037</v>
      </c>
      <c r="AY77" t="e">
        <f t="shared" si="81"/>
        <v>#N/A</v>
      </c>
      <c r="AZ77">
        <f t="shared" si="82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 t="str">
        <f>IF(OR(_xlfn.IFNA($A77,"")="", ROW()&lt;=3,MAX(International!$I$3:$I$2000)&lt;$AC77),"",$A77-_xlfn.XLOOKUP($AC77,International!$I$3:$I$2000,International!$A$3:$A$2000,NA(),1,1))</f>
        <v/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83"/>
        <v>28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>
        <f>IFERROR(IF(OR(ISNA($A77),$AC77&lt;100),NA(),IF(FLOOR((2^(($BR77+6*LOG(10)/LOG(2))/3)),2)&gt; _xlfn.AGGREGATE(4,6,$BZ$3:$DF$2000)+2000,NA(),FLOOR((2^(($BR77+6*LOG(10)/LOG(2))/3)),2))), NA())</f>
        <v>64506</v>
      </c>
      <c r="BV77">
        <f>IFERROR(IF(OR(ISNA($A77),$AC77&lt;100),NA(),IF(FLOOR((2^(($BR77+8*LOG(10)/LOG(2))/4)),2)&gt; _xlfn.AGGREGATE(4,6,$BZ$3:$DF$2000)+2000,NA(),FLOOR((2^(($BR77+8*LOG(10)/LOG(2))/4)),2))), NA())</f>
        <v>12800</v>
      </c>
      <c r="BW77">
        <f>IFERROR(IF(OR(ISNA($A77),$AC77&lt;100),NA(),IF(FLOOR((2^(($BR77+10*LOG(10)/LOG(2))/5)),2)&gt; _xlfn.AGGREGATE(4,6,$BZ$3:$DF$2000)+2000,NA(),FLOOR((2^(($BR77+10*LOG(10)/LOG(2))/5)),2))), NA())</f>
        <v>4850</v>
      </c>
      <c r="BX77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4636</v>
      </c>
      <c r="BY77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5700</v>
      </c>
      <c r="BZ77">
        <f t="shared" si="84"/>
        <v>5919</v>
      </c>
      <c r="CA77">
        <f t="shared" si="51"/>
        <v>4.7560151071860153</v>
      </c>
      <c r="CB77">
        <f>IF(OR(ISNA($A77),$AC77&lt;100),NA(),IF($BR77=0,0,FLOOR((BZ77-_xlfn.XLOOKUP(_xlfn.AGGREGATE(5,6,$BR$3:$BR2028),$BR$3:$BR$2000,BZ$3:BZ$2000,1,1))/_xlfn.XLOOKUP($BR77,$BR$3:$BR$2000,$BR$3:$BR$2000,1,1), 1)))</f>
        <v>207</v>
      </c>
      <c r="CC77">
        <f t="shared" si="85"/>
        <v>34.129044564471258</v>
      </c>
      <c r="CD77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59138</v>
      </c>
      <c r="CE77">
        <f t="shared" si="52"/>
        <v>3.0408533290921453</v>
      </c>
      <c r="CF77">
        <f>IF(OR(ISNA($A77),$AC77&lt;100),NA(),IF($BR77=0,0,FLOOR((CD77-_xlfn.XLOOKUP(_xlfn.AGGREGATE(5,6,$BR$3:$BR2028),$BR$3:$BR$2000,CD$3:CD$2000,1,1))/_xlfn.XLOOKUP($BR77,$BR$3:$BR$2000,$BR$3:$BR$2000,1,1), 1)))</f>
        <v>2106</v>
      </c>
      <c r="CG77">
        <f t="shared" si="86"/>
        <v>7.0202669689457711</v>
      </c>
      <c r="CH77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37575</v>
      </c>
      <c r="CI77">
        <f t="shared" si="53"/>
        <v>3.273464284910566</v>
      </c>
      <c r="CJ77">
        <f>IF(OR(ISNA($A77),$AC77&lt;100),NA(),IF($BR77=0,0,FLOOR((CH77-_xlfn.XLOOKUP(_xlfn.AGGREGATE(5,6,$BR$3:$BR2028),$BR$3:$BR$2000,CH$3:CH$2000,1,1))/_xlfn.XLOOKUP($BR77,$BR$3:$BR$2000,$BR$3:$BR$2000,1,1), 1)))</f>
        <v>1338</v>
      </c>
      <c r="CK77">
        <f t="shared" si="87"/>
        <v>5.2943166789631926</v>
      </c>
      <c r="CL77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5071</v>
      </c>
      <c r="CM77">
        <f t="shared" si="54"/>
        <v>4.9433296954782184</v>
      </c>
      <c r="CN77">
        <f>IF(OR(ISNA($A77),$AC77&lt;100),NA(),IF($BR77=0,0,FLOOR((CL77-_xlfn.XLOOKUP(_xlfn.AGGREGATE(5,6,$BR$3:$BR2028),$BR$3:$BR$2000,CL$3:CL$2000,1,1))/_xlfn.XLOOKUP($BR77,$BR$3:$BR$2000,$BR$3:$BR$2000,1,1), 1)))</f>
        <v>171</v>
      </c>
      <c r="CO77">
        <f t="shared" si="88"/>
        <v>8.6614950518994664</v>
      </c>
      <c r="CP77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188172</v>
      </c>
      <c r="CQ77">
        <f t="shared" si="55"/>
        <v>2.5740413205351049</v>
      </c>
      <c r="CR77">
        <f>IF(OR(ISNA($A77),$AC77&lt;100),NA(),IF($BR77=0,0,FLOOR((CP77-_xlfn.XLOOKUP(_xlfn.AGGREGATE(5,6,$BR$3:$BR2028),$BR$3:$BR$2000,CP$3:CP$2000,1,1))/_xlfn.XLOOKUP($BR77,$BR$3:$BR$2000,$BR$3:$BR$2000,1,1), 1)))</f>
        <v>6716</v>
      </c>
      <c r="CS77">
        <f t="shared" si="89"/>
        <v>4.5918331283501637</v>
      </c>
      <c r="CT77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16770</v>
      </c>
      <c r="CU77">
        <f>IF(OR(ISNA($A77),$AC77&lt;100),NA(),IF(CT77=100,0,($BR77*LOG(2)/LOG(CT77/100))))</f>
        <v>3.7890378076543021</v>
      </c>
      <c r="CV77">
        <f>IF(OR(ISNA($A77),$AC77&lt;100),NA(),IF($BR77=0,0,FLOOR((CT77-_xlfn.XLOOKUP(_xlfn.AGGREGATE(5,6,$BR$3:$BR2028),$BR$3:$BR$2000,CT$3:CT$2000,1,1))/_xlfn.XLOOKUP($BR77,$BR$3:$BR$2000,$BR$3:$BR$2000,1,1), 1)))</f>
        <v>595</v>
      </c>
      <c r="CW77">
        <f t="shared" si="90"/>
        <v>7.8227662287169082</v>
      </c>
      <c r="CX77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802</v>
      </c>
      <c r="CY77">
        <f t="shared" si="56"/>
        <v>9.3221398153397566</v>
      </c>
      <c r="CZ77">
        <f>IF(OR(ISNA($A77),$AC77&lt;100),NA(),IF($BR77=0,0,FLOOR((CX77-_xlfn.XLOOKUP(_xlfn.AGGREGATE(5,6,$BR$3:$BR2028),$BR$3:$BR$2000,CX$3:CX$2000,1,1))/_xlfn.XLOOKUP($BR77,$BR$3:$BR$2000,$BR$3:$BR$2000,1,1), 1)))</f>
        <v>25</v>
      </c>
      <c r="DA77">
        <f t="shared" si="91"/>
        <v>7.5896380940504553</v>
      </c>
      <c r="DB77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8565</v>
      </c>
      <c r="DC77">
        <f t="shared" si="57"/>
        <v>4.3611116710991711</v>
      </c>
      <c r="DD77">
        <f>IF(OR(ISNA($A77),$AC77&lt;100),NA(),IF($BR77=0,0,FLOOR((DB77-_xlfn.XLOOKUP(_xlfn.AGGREGATE(5,6,$BR$3:$BR2028),$BR$3:$BR$2000,DB$3:DB$2000,1,1))/_xlfn.XLOOKUP($BR77,$BR$3:$BR$2000,$BR$3:$BR$2000,1,1), 1)))</f>
        <v>302</v>
      </c>
      <c r="DE77">
        <f t="shared" si="92"/>
        <v>38.710323712732873</v>
      </c>
      <c r="DF77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33718</v>
      </c>
      <c r="DG77">
        <f t="shared" si="58"/>
        <v>3.3343752643080458</v>
      </c>
      <c r="DH77">
        <f>IF(OR(ISNA($A77),$AC77&lt;100),NA(),IF($BR77=0,0,FLOOR((DF77-_xlfn.XLOOKUP(_xlfn.AGGREGATE(5,6,$BR$3:$BR2028),$BR$3:$BR$2000,DF$3:DF$2000,1,1))/_xlfn.XLOOKUP($BR77,$BR$3:$BR$2000,$BR$3:$BR$2000,1,1), 1)))</f>
        <v>1200</v>
      </c>
      <c r="DI77">
        <f t="shared" si="93"/>
        <v>5.1526180033889721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98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11</v>
      </c>
      <c r="Z78">
        <f>IF(_xlfn.IFNA($A78,"")="","",Daily!C78+Daily!F78+Daily!I78+Daily!L78+Daily!O78+Daily!R78+Daily!U78+Daily!X78)</f>
        <v>96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1</v>
      </c>
      <c r="AC78">
        <f t="shared" si="59"/>
        <v>6015</v>
      </c>
      <c r="AD78">
        <f t="shared" si="60"/>
        <v>1092</v>
      </c>
      <c r="AE78">
        <f t="shared" si="61"/>
        <v>50</v>
      </c>
      <c r="AF78" s="5">
        <f t="shared" si="62"/>
        <v>0.80672268907563027</v>
      </c>
      <c r="AG78">
        <f t="shared" si="63"/>
        <v>4873</v>
      </c>
      <c r="AH78">
        <f t="shared" si="64"/>
        <v>3281</v>
      </c>
      <c r="AI78">
        <f t="shared" si="65"/>
        <v>1088</v>
      </c>
      <c r="AJ78">
        <f t="shared" si="66"/>
        <v>29</v>
      </c>
      <c r="AK78">
        <f t="shared" si="67"/>
        <v>2164</v>
      </c>
      <c r="AL78" s="2">
        <f t="shared" si="68"/>
        <v>4.3782837127845885E-2</v>
      </c>
      <c r="AM78" s="2">
        <f t="shared" si="69"/>
        <v>0.95621716287215408</v>
      </c>
      <c r="AN78" s="2">
        <f t="shared" si="70"/>
        <v>1.6458852867830425E-2</v>
      </c>
      <c r="AO78" s="2">
        <f t="shared" si="71"/>
        <v>0.45453034081463012</v>
      </c>
      <c r="AP78" s="2">
        <f t="shared" si="72"/>
        <v>4.6550290939318369E-3</v>
      </c>
      <c r="AQ78" s="2">
        <f t="shared" si="73"/>
        <v>6.9825436408977551E-2</v>
      </c>
      <c r="AR78" s="2">
        <f t="shared" si="74"/>
        <v>0.15677472984206151</v>
      </c>
      <c r="AS78" s="2">
        <f t="shared" si="75"/>
        <v>1.6292601828761431E-2</v>
      </c>
      <c r="AT78" s="2">
        <f t="shared" si="76"/>
        <v>7.9966749792186195E-2</v>
      </c>
      <c r="AU78" s="2">
        <f t="shared" si="77"/>
        <v>0.20149625935162094</v>
      </c>
      <c r="AV78" s="3">
        <f t="shared" ca="1" si="78"/>
        <v>164.42857142857142</v>
      </c>
      <c r="AW78" s="2">
        <f t="shared" si="79"/>
        <v>1.6218955904713634E-2</v>
      </c>
      <c r="AX78" s="2">
        <f t="shared" si="80"/>
        <v>-0.19327731092436976</v>
      </c>
      <c r="AY78" t="e">
        <f t="shared" si="81"/>
        <v>#N/A</v>
      </c>
      <c r="AZ78">
        <f t="shared" si="82"/>
        <v>13</v>
      </c>
      <c r="BA78" s="3">
        <f>IF(_xlfn.IFNA($A78,"")="","",AC78/(Configuration!$B$1/1000000))</f>
        <v>237.14433278269064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 t="str">
        <f>IF(OR(_xlfn.IFNA($A78,"")="", ROW()&lt;=3,MAX(International!$I$3:$I$2000)&lt;$AC78),"",$A78-_xlfn.XLOOKUP($AC78,International!$I$3:$I$2000,International!$A$3:$A$2000,NA(),1,1))</f>
        <v/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83"/>
        <v>29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>
        <f>IFERROR(IF(OR(ISNA($A78),$AC78&lt;100),NA(),IF(FLOOR((2^(($BR78+6*LOG(10)/LOG(2))/3)),2)&gt; _xlfn.AGGREGATE(4,6,$BZ$3:$DF$2000)+2000,NA(),FLOOR((2^(($BR78+6*LOG(10)/LOG(2))/3)),2))), NA())</f>
        <v>81274</v>
      </c>
      <c r="BV78">
        <f>IFERROR(IF(OR(ISNA($A78),$AC78&lt;100),NA(),IF(FLOOR((2^(($BR78+8*LOG(10)/LOG(2))/4)),2)&gt; _xlfn.AGGREGATE(4,6,$BZ$3:$DF$2000)+2000,NA(),FLOOR((2^(($BR78+8*LOG(10)/LOG(2))/4)),2))), NA())</f>
        <v>15220</v>
      </c>
      <c r="BW78">
        <f>IFERROR(IF(OR(ISNA($A78),$AC78&lt;100),NA(),IF(FLOOR((2^(($BR78+10*LOG(10)/LOG(2))/5)),2)&gt; _xlfn.AGGREGATE(4,6,$BZ$3:$DF$2000)+2000,NA(),FLOOR((2^(($BR78+10*LOG(10)/LOG(2))/5)),2))), NA())</f>
        <v>5570</v>
      </c>
      <c r="BX78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5318</v>
      </c>
      <c r="BY78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5900</v>
      </c>
      <c r="BZ78">
        <f t="shared" si="84"/>
        <v>6015</v>
      </c>
      <c r="CA78">
        <f t="shared" si="51"/>
        <v>4.9065282410249296</v>
      </c>
      <c r="CB78">
        <f>IF(OR(ISNA($A78),$AC78&lt;100),NA(),IF($BR78=0,0,FLOOR((BZ78-_xlfn.XLOOKUP(_xlfn.AGGREGATE(5,6,$BR$3:$BR2029),$BR$3:$BR$2000,BZ$3:BZ$2000,1,1))/_xlfn.XLOOKUP($BR78,$BR$3:$BR$2000,$BR$3:$BR$2000,1,1), 1)))</f>
        <v>203</v>
      </c>
      <c r="CC78">
        <f t="shared" si="85"/>
        <v>43.082500118210746</v>
      </c>
      <c r="CD78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63927</v>
      </c>
      <c r="CE78">
        <f t="shared" si="52"/>
        <v>3.1114939764367078</v>
      </c>
      <c r="CF78">
        <f>IF(OR(ISNA($A78),$AC78&lt;100),NA(),IF($BR78=0,0,FLOOR((CD78-_xlfn.XLOOKUP(_xlfn.AGGREGATE(5,6,$BR$3:$BR2029),$BR$3:$BR$2000,CD$3:CD$2000,1,1))/_xlfn.XLOOKUP($BR78,$BR$3:$BR$2000,$BR$3:$BR$2000,1,1), 1)))</f>
        <v>2199</v>
      </c>
      <c r="CG78">
        <f t="shared" si="86"/>
        <v>8.901553751453795</v>
      </c>
      <c r="CH78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40174</v>
      </c>
      <c r="CI78">
        <f t="shared" si="53"/>
        <v>3.3525553043682526</v>
      </c>
      <c r="CJ78">
        <f>IF(OR(ISNA($A78),$AC78&lt;100),NA(),IF($BR78=0,0,FLOOR((CH78-_xlfn.XLOOKUP(_xlfn.AGGREGATE(5,6,$BR$3:$BR2029),$BR$3:$BR$2000,CH$3:CH$2000,1,1))/_xlfn.XLOOKUP($BR78,$BR$3:$BR$2000,$BR$3:$BR$2000,1,1), 1)))</f>
        <v>1381</v>
      </c>
      <c r="CK78">
        <f t="shared" si="87"/>
        <v>10.363874703617929</v>
      </c>
      <c r="CL78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5402</v>
      </c>
      <c r="CM78">
        <f t="shared" si="54"/>
        <v>5.0387271926544717</v>
      </c>
      <c r="CN78">
        <f>IF(OR(ISNA($A78),$AC78&lt;100),NA(),IF($BR78=0,0,FLOOR((CL78-_xlfn.XLOOKUP(_xlfn.AGGREGATE(5,6,$BR$3:$BR2029),$BR$3:$BR$2000,CL$3:CL$2000,1,1))/_xlfn.XLOOKUP($BR78,$BR$3:$BR$2000,$BR$3:$BR$2000,1,1), 1)))</f>
        <v>177</v>
      </c>
      <c r="CO78">
        <f t="shared" si="88"/>
        <v>10.96210378943063</v>
      </c>
      <c r="CP78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213372</v>
      </c>
      <c r="CQ78">
        <f t="shared" si="55"/>
        <v>2.6222617909418791</v>
      </c>
      <c r="CR78">
        <f>IF(OR(ISNA($A78),$AC78&lt;100),NA(),IF($BR78=0,0,FLOOR((CP78-_xlfn.XLOOKUP(_xlfn.AGGREGATE(5,6,$BR$3:$BR2029),$BR$3:$BR$2000,CP$3:CP$2000,1,1))/_xlfn.XLOOKUP($BR78,$BR$3:$BR$2000,$BR$3:$BR$2000,1,1), 1)))</f>
        <v>7353</v>
      </c>
      <c r="CS78">
        <f t="shared" si="89"/>
        <v>5.5151449180680423</v>
      </c>
      <c r="CT78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18431</v>
      </c>
      <c r="CU78">
        <f>IF(OR(ISNA($A78),$AC78&lt;100),NA(),IF(CT78=100,0,($BR78*LOG(2)/LOG(CT78/100))))</f>
        <v>3.8533133748051598</v>
      </c>
      <c r="CV78">
        <f>IF(OR(ISNA($A78),$AC78&lt;100),NA(),IF($BR78=0,0,FLOOR((CT78-_xlfn.XLOOKUP(_xlfn.AGGREGATE(5,6,$BR$3:$BR2029),$BR$3:$BR$2000,CT$3:CT$2000,1,1))/_xlfn.XLOOKUP($BR78,$BR$3:$BR$2000,$BR$3:$BR$2000,1,1), 1)))</f>
        <v>631</v>
      </c>
      <c r="CW78">
        <f t="shared" si="90"/>
        <v>7.3393601410390321</v>
      </c>
      <c r="CX78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844</v>
      </c>
      <c r="CY78">
        <f t="shared" si="56"/>
        <v>9.4240201407755304</v>
      </c>
      <c r="CZ78">
        <f>IF(OR(ISNA($A78),$AC78&lt;100),NA(),IF($BR78=0,0,FLOOR((CX78-_xlfn.XLOOKUP(_xlfn.AGGREGATE(5,6,$BR$3:$BR2029),$BR$3:$BR$2000,CX$3:CX$2000,1,1))/_xlfn.XLOOKUP($BR78,$BR$3:$BR$2000,$BR$3:$BR$2000,1,1), 1)))</f>
        <v>25</v>
      </c>
      <c r="DA78">
        <f t="shared" si="91"/>
        <v>13.579435755626573</v>
      </c>
      <c r="DB78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8652</v>
      </c>
      <c r="DC78">
        <f t="shared" si="57"/>
        <v>4.5066312871385446</v>
      </c>
      <c r="DD78">
        <f>IF(OR(ISNA($A78),$AC78&lt;100),NA(),IF($BR78=0,0,FLOOR((DB78-_xlfn.XLOOKUP(_xlfn.AGGREGATE(5,6,$BR$3:$BR2029),$BR$3:$BR$2000,DB$3:DB$2000,1,1))/_xlfn.XLOOKUP($BR78,$BR$3:$BR$2000,$BR$3:$BR$2000,1,1), 1)))</f>
        <v>294</v>
      </c>
      <c r="DE78">
        <f t="shared" si="92"/>
        <v>68.585134668867255</v>
      </c>
      <c r="DF78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38168</v>
      </c>
      <c r="DG78">
        <f t="shared" si="58"/>
        <v>3.381443192901695</v>
      </c>
      <c r="DH78">
        <f>IF(OR(ISNA($A78),$AC78&lt;100),NA(),IF($BR78=0,0,FLOOR((DF78-_xlfn.XLOOKUP(_xlfn.AGGREGATE(5,6,$BR$3:$BR2029),$BR$3:$BR$2000,DF$3:DF$2000,1,1))/_xlfn.XLOOKUP($BR78,$BR$3:$BR$2000,$BR$3:$BR$2000,1,1), 1)))</f>
        <v>1312</v>
      </c>
      <c r="DI78">
        <f t="shared" si="93"/>
        <v>5.5914455912323495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>
        <f>IF(OR(Daily!$A79="",Daily!$B79="*"),NA(),Daily!A79)</f>
        <v>43930</v>
      </c>
      <c r="B79">
        <f>IF(_xlfn.IFNA($A79,"")="","",Daily!C79+IF(ROW(A79)&gt;4,B78,0))</f>
        <v>100</v>
      </c>
      <c r="C79">
        <f>IF(_xlfn.IFNA($A79,"")="","",Daily!D79+IF(ROW(B79)&gt;4,C78,0))</f>
        <v>54</v>
      </c>
      <c r="D79">
        <f>IF(_xlfn.IFNA($A79,"")="","",Daily!E79+IF(ROW(C79)&gt;4,D78,0))</f>
        <v>2</v>
      </c>
      <c r="E79">
        <f>IF(_xlfn.IFNA($A79,"")="","",Daily!F79+IF(ROW(D79)&gt;4,E78,0))</f>
        <v>2773</v>
      </c>
      <c r="F79">
        <f>IF(_xlfn.IFNA($A79,"")="","",Daily!G79+IF(ROW(E79)&gt;4,F78,0))</f>
        <v>4</v>
      </c>
      <c r="G79">
        <f>IF(_xlfn.IFNA($A79,"")="","",Daily!H79+IF(ROW(F79)&gt;4,G78,0))</f>
        <v>21</v>
      </c>
      <c r="H79">
        <f>IF(_xlfn.IFNA($A79,"")="","",Daily!I79+IF(ROW(G79)&gt;4,H78,0))</f>
        <v>28</v>
      </c>
      <c r="I79">
        <f>IF(_xlfn.IFNA($A79,"")="","",Daily!J79+IF(ROW(H79)&gt;4,I78,0))</f>
        <v>2</v>
      </c>
      <c r="J79">
        <f>IF(_xlfn.IFNA($A79,"")="","",Daily!K79+IF(ROW(I79)&gt;4,J78,0))</f>
        <v>0</v>
      </c>
      <c r="K79">
        <f>IF(_xlfn.IFNA($A79,"")="","",Daily!L79+IF(ROW(J79)&gt;4,K78,0))</f>
        <v>421</v>
      </c>
      <c r="L79">
        <f>IF(_xlfn.IFNA($A79,"")="","",Daily!M79+IF(ROW(K79)&gt;4,L78,0))</f>
        <v>167</v>
      </c>
      <c r="M79">
        <f>IF(_xlfn.IFNA($A79,"")="","",Daily!N79+IF(ROW(L79)&gt;4,M78,0))</f>
        <v>3</v>
      </c>
      <c r="N79">
        <f>IF(_xlfn.IFNA($A79,"")="","",Daily!O79+IF(ROW(M79)&gt;4,N78,0))</f>
        <v>953</v>
      </c>
      <c r="O79">
        <f>IF(_xlfn.IFNA($A79,"")="","",Daily!P79+IF(ROW(N79)&gt;4,O78,0))</f>
        <v>8</v>
      </c>
      <c r="P79">
        <f>IF(_xlfn.IFNA($A79,"")="","",Daily!Q79+IF(ROW(O79)&gt;4,P78,0))</f>
        <v>5</v>
      </c>
      <c r="Q79">
        <f>IF(_xlfn.IFNA($A79,"")="","",Daily!R79+IF(ROW(P79)&gt;4,Q78,0))</f>
        <v>102</v>
      </c>
      <c r="R79">
        <f>IF(_xlfn.IFNA($A79,"")="","",Daily!S79+IF(ROW(Q79)&gt;4,R78,0))</f>
        <v>5</v>
      </c>
      <c r="S79">
        <f>IF(_xlfn.IFNA($A79,"")="","",Daily!T79+IF(ROW(R79)&gt;4,S78,0))</f>
        <v>3</v>
      </c>
      <c r="T79">
        <f>IF(_xlfn.IFNA($A79,"")="","",Daily!U79+IF(ROW(S79)&gt;4,T78,0))</f>
        <v>495</v>
      </c>
      <c r="U79">
        <f>IF(_xlfn.IFNA($A79,"")="","",Daily!V79+IF(ROW(T79)&gt;4,U78,0))</f>
        <v>187</v>
      </c>
      <c r="V79">
        <f>IF(_xlfn.IFNA($A79,"")="","",Daily!W79+IF(ROW(U79)&gt;4,V78,0))</f>
        <v>6</v>
      </c>
      <c r="W79">
        <f>IF(_xlfn.IFNA($A79,"")="","",Daily!X79+IF(ROW(V79)&gt;4,W78,0))</f>
        <v>1228</v>
      </c>
      <c r="X79">
        <f>IF(_xlfn.IFNA($A79,"")="","",Daily!Y79+IF(ROW(W79)&gt;4,X78,0))</f>
        <v>806</v>
      </c>
      <c r="Y79">
        <f>IF(_xlfn.IFNA($A79,"")="","",Daily!Z79+IF(ROW(X79)&gt;4,Y78,0))</f>
        <v>11</v>
      </c>
      <c r="Z79">
        <f>IF(_xlfn.IFNA($A79,"")="","",Daily!C79+Daily!F79+Daily!I79+Daily!L79+Daily!O79+Daily!R79+Daily!U79+Daily!X79)</f>
        <v>85</v>
      </c>
      <c r="AA79">
        <f>IF(_xlfn.IFNA($A79,"")="","",Daily!D79+Daily!G79+Daily!J79+Daily!M79+Daily!P79+Daily!S79+Daily!V79+Daily!Y79+Daily!AA79)</f>
        <v>141</v>
      </c>
      <c r="AB79">
        <f>IF(_xlfn.IFNA($A79,"")="","",Daily!E79+Daily!H79+Daily!K79+Daily!N79+Daily!Q79+Daily!T79+Daily!W79+Daily!Z79)</f>
        <v>1</v>
      </c>
      <c r="AC79">
        <f t="shared" si="59"/>
        <v>6100</v>
      </c>
      <c r="AD79">
        <f t="shared" si="60"/>
        <v>1233</v>
      </c>
      <c r="AE79">
        <f t="shared" si="61"/>
        <v>51</v>
      </c>
      <c r="AF79" s="5">
        <f t="shared" si="62"/>
        <v>0.88541666666666663</v>
      </c>
      <c r="AG79">
        <f t="shared" si="63"/>
        <v>4816</v>
      </c>
      <c r="AH79">
        <f t="shared" si="64"/>
        <v>3327</v>
      </c>
      <c r="AI79">
        <f t="shared" si="65"/>
        <v>1229</v>
      </c>
      <c r="AJ79">
        <f t="shared" si="66"/>
        <v>30</v>
      </c>
      <c r="AK79">
        <f t="shared" si="67"/>
        <v>2068</v>
      </c>
      <c r="AL79" s="2">
        <f t="shared" si="68"/>
        <v>3.9719626168224297E-2</v>
      </c>
      <c r="AM79" s="2">
        <f t="shared" si="69"/>
        <v>0.96028037383177567</v>
      </c>
      <c r="AN79" s="2">
        <f t="shared" si="70"/>
        <v>1.6393442622950821E-2</v>
      </c>
      <c r="AO79" s="2">
        <f t="shared" si="71"/>
        <v>0.45459016393442625</v>
      </c>
      <c r="AP79" s="2">
        <f t="shared" si="72"/>
        <v>4.5901639344262295E-3</v>
      </c>
      <c r="AQ79" s="2">
        <f t="shared" si="73"/>
        <v>6.9016393442622948E-2</v>
      </c>
      <c r="AR79" s="2">
        <f t="shared" si="74"/>
        <v>0.15622950819672132</v>
      </c>
      <c r="AS79" s="2">
        <f t="shared" si="75"/>
        <v>1.6721311475409836E-2</v>
      </c>
      <c r="AT79" s="2">
        <f t="shared" si="76"/>
        <v>8.1147540983606561E-2</v>
      </c>
      <c r="AU79" s="2">
        <f t="shared" si="77"/>
        <v>0.20131147540983607</v>
      </c>
      <c r="AV79" s="3">
        <f t="shared" ca="1" si="78"/>
        <v>137.57142857142858</v>
      </c>
      <c r="AW79" s="2">
        <f t="shared" si="79"/>
        <v>1.4131338320864505E-2</v>
      </c>
      <c r="AX79" s="2">
        <f t="shared" si="80"/>
        <v>-0.11458333333333333</v>
      </c>
      <c r="AY79" t="e">
        <f t="shared" si="81"/>
        <v>#N/A</v>
      </c>
      <c r="AZ79">
        <f t="shared" si="82"/>
        <v>14</v>
      </c>
      <c r="BA79" s="3">
        <f>IF(_xlfn.IFNA($A79,"")="","",AC79/(Configuration!$B$1/1000000))</f>
        <v>240.49549958011852</v>
      </c>
      <c r="BB79">
        <f>IF(OR(_xlfn.IFNA($A79,"")="", ROW()&lt;=3,MAX(International!$C$3:$C$2000)&lt;$AC79),"",$A79-_xlfn.XLOOKUP($AC79,International!$C$3:$C$2000,International!$A$3:$A$2000,NA(),1,1))</f>
        <v>32</v>
      </c>
      <c r="BC79">
        <f>IF(OR(_xlfn.IFNA($A79,"")="", ROW()&lt;=3,MAX(International!$D$3:$D$2000)&lt;$BA79),"",$A79-_xlfn.XLOOKUP($BA79,International!$D$3:$D$2000,International!$A$3:$A$2000,NA(),1,1))</f>
        <v>28</v>
      </c>
      <c r="BD79">
        <f>IF(OR(_xlfn.IFNA($A79,"")="", ROW()&lt;=3,MAX(International!$F$3:$F$2000)&lt;$AC79),"",$A79-_xlfn.XLOOKUP($AC79,International!$F$3:$F$2000,International!$A$3:$A$2000,NA(),1,1))</f>
        <v>24</v>
      </c>
      <c r="BE79">
        <f>IF(OR(_xlfn.IFNA($A79,"")="", ROW()&lt;=3,MAX(International!$G$3:$G$2000)&lt;$BA79),"",$A79-_xlfn.XLOOKUP($BA79,International!$G$3:$G$2000,International!$A$3:$A$2000,NA(),1,1))</f>
        <v>17</v>
      </c>
      <c r="BF79" t="str">
        <f>IF(OR(_xlfn.IFNA($A79,"")="", ROW()&lt;=3,MAX(International!$I$3:$I$2000)&lt;$AC79),"",$A79-_xlfn.XLOOKUP($AC79,International!$I$3:$I$2000,International!$A$3:$A$2000,NA(),1,1))</f>
        <v/>
      </c>
      <c r="BG79">
        <f>IF(OR(_xlfn.IFNA($A79,"")="", ROW()&lt;=3,MAX(International!$J$3:$J$2000)&lt;$BA79),"",$A79-_xlfn.XLOOKUP($BA79,International!$J$3:$J$2000,International!$A$3:$A$2000,NA(),1,1))</f>
        <v>17</v>
      </c>
      <c r="BH79">
        <f>IF(OR(_xlfn.IFNA($A79,"")="", ROW()&lt;=3,MAX(International!$L$3:$L$2000)&lt;$AC79),"",$A79-_xlfn.XLOOKUP($AC79,International!$L$3:$L$2000,International!$A$3:$A$2000,NA(),1,1))</f>
        <v>23</v>
      </c>
      <c r="BI79">
        <f>IF(OR(_xlfn.IFNA($A79,"")="", ROW()&lt;=3,MAX(International!$M$3:$M$2000)&lt;$BA79),"",$A79-_xlfn.XLOOKUP($BA79,International!$M$3:$M$2000,International!$A$3:$A$2000,NA(),1,1))</f>
        <v>14</v>
      </c>
      <c r="BJ79">
        <f>IF(OR(_xlfn.IFNA($A79,"")="", ROW()&lt;=3,MAX(International!$O$3:$O$2000)&lt;$AC79),"",$A79-_xlfn.XLOOKUP($AC79,International!$O$3:$O$2000,International!$A$3:$A$2000,NA(),1,1))</f>
        <v>14</v>
      </c>
      <c r="BK79">
        <f>IF(OR(_xlfn.IFNA($A79,"")="", ROW()&lt;=3,MAX(International!$P$3:$P$2000)&lt;$BA79),"",$A79-_xlfn.XLOOKUP($BA79,International!$P$3:$P$2000,International!$A$3:$A$2000,NA(),1,1))</f>
        <v>19</v>
      </c>
      <c r="BL79" t="str">
        <f>IF(OR(_xlfn.IFNA($A79,"")="", ROW()&lt;=3,MAX(International!$R$3:$R$2000)&lt;$AC79),"",$A79-_xlfn.XLOOKUP($AC79,International!$R$3:$R$2000,International!$A$3:$A$2000,NA(),1,1))</f>
        <v/>
      </c>
      <c r="BM79">
        <f>IF(OR(_xlfn.IFNA($A79,"")="", ROW()&lt;=3,MAX(International!$S$3:$S$2000)&lt;$BA79),"",$A79-_xlfn.XLOOKUP($BA79,International!$S$3:$S$2000,International!$A$3:$A$2000,NA(),1,1))</f>
        <v>3</v>
      </c>
      <c r="BN79">
        <f>IF(OR(_xlfn.IFNA($A79,"")="", ROW()&lt;=3,MAX(International!$U$3:$U$2000)&lt;$AC79),"",$A79-_xlfn.XLOOKUP($AC79,International!$U$3:$U$2000,International!$A$3:$A$2000,NA(),1,1))</f>
        <v>34</v>
      </c>
      <c r="BO79" t="str">
        <f>IF(OR(_xlfn.IFNA($A79,"")="", ROW()&lt;=3,MAX(International!$V$3:$V$2000)&lt;$BA79),"",$A79-_xlfn.XLOOKUP($BA79,International!$V$3:$V$2000,International!$A$3:$A$2000,NA(),1,1))</f>
        <v/>
      </c>
      <c r="BP79">
        <f>IF(OR(_xlfn.IFNA($A79,"")="", ROW()&lt;=3,MAX(International!$X$3:$X$2000)&lt;$AC79),"",$A79-_xlfn.XLOOKUP($AC79,International!$X$3:$X$2000,International!$A$3:$A$2000,NA(),1,1))</f>
        <v>17</v>
      </c>
      <c r="BQ79">
        <f>IF(OR(_xlfn.IFNA($A79,"")="", ROW()&lt;=3,MAX(International!$Y$3:$Y$2000)&lt;$BA79),"",$A79-_xlfn.XLOOKUP($BA79,International!$Y$3:$Y$2000,International!$A$3:$A$2000,NA(),1,1))</f>
        <v>12</v>
      </c>
      <c r="BR79">
        <f t="shared" si="83"/>
        <v>30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>
        <f>IFERROR(IF(OR(ISNA($A79),$AC79&lt;100),NA(),IF(FLOOR((2^(($BR79+6*LOG(10)/LOG(2))/3)),2)&gt; _xlfn.AGGREGATE(4,6,$BZ$3:$DF$2000)+2000,NA(),FLOOR((2^(($BR79+6*LOG(10)/LOG(2))/3)),2))), NA())</f>
        <v>102400</v>
      </c>
      <c r="BV79">
        <f>IFERROR(IF(OR(ISNA($A79),$AC79&lt;100),NA(),IF(FLOOR((2^(($BR79+8*LOG(10)/LOG(2))/4)),2)&gt; _xlfn.AGGREGATE(4,6,$BZ$3:$DF$2000)+2000,NA(),FLOOR((2^(($BR79+8*LOG(10)/LOG(2))/4)),2))), NA())</f>
        <v>18100</v>
      </c>
      <c r="BW79">
        <f>IFERROR(IF(OR(ISNA($A79),$AC79&lt;100),NA(),IF(FLOOR((2^(($BR79+10*LOG(10)/LOG(2))/5)),2)&gt; _xlfn.AGGREGATE(4,6,$BZ$3:$DF$2000)+2000,NA(),FLOOR((2^(($BR79+10*LOG(10)/LOG(2))/5)),2))), NA())</f>
        <v>6400</v>
      </c>
      <c r="BX79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6100</v>
      </c>
      <c r="BY79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6100</v>
      </c>
      <c r="BZ79">
        <f t="shared" si="84"/>
        <v>6100</v>
      </c>
      <c r="CA79">
        <f t="shared" si="51"/>
        <v>5.0583929606850333</v>
      </c>
      <c r="CB79">
        <f>IF(OR(ISNA($A79),$AC79&lt;100),NA(),IF($BR79=0,0,FLOOR((BZ79-_xlfn.XLOOKUP(_xlfn.AGGREGATE(5,6,$BR$3:$BR2030),$BR$3:$BR$2000,BZ$3:BZ$2000,1,1))/_xlfn.XLOOKUP($BR79,$BR$3:$BR$2000,$BR$3:$BR$2000,1,1), 1)))</f>
        <v>199</v>
      </c>
      <c r="CC79">
        <f t="shared" si="85"/>
        <v>49.396119413982056</v>
      </c>
      <c r="CD79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69176</v>
      </c>
      <c r="CE79">
        <f t="shared" si="52"/>
        <v>3.1799442074847866</v>
      </c>
      <c r="CF79">
        <f>IF(OR(ISNA($A79),$AC79&lt;100),NA(),IF($BR79=0,0,FLOOR((CD79-_xlfn.XLOOKUP(_xlfn.AGGREGATE(5,6,$BR$3:$BR2030),$BR$3:$BR$2000,CD$3:CD$2000,1,1))/_xlfn.XLOOKUP($BR79,$BR$3:$BR$2000,$BR$3:$BR$2000,1,1), 1)))</f>
        <v>2300</v>
      </c>
      <c r="CG79">
        <f t="shared" si="86"/>
        <v>8.7837800270212885</v>
      </c>
      <c r="CH79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44550</v>
      </c>
      <c r="CI79">
        <f t="shared" si="53"/>
        <v>3.4093692292588775</v>
      </c>
      <c r="CJ79">
        <f>IF(OR(ISNA($A79),$AC79&lt;100),NA(),IF($BR79=0,0,FLOOR((CH79-_xlfn.XLOOKUP(_xlfn.AGGREGATE(5,6,$BR$3:$BR2030),$BR$3:$BR$2000,CH$3:CH$2000,1,1))/_xlfn.XLOOKUP($BR79,$BR$3:$BR$2000,$BR$3:$BR$2000,1,1), 1)))</f>
        <v>1481</v>
      </c>
      <c r="CK79">
        <f t="shared" si="87"/>
        <v>6.7040610898044832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243453</v>
      </c>
      <c r="CQ79">
        <f t="shared" si="55"/>
        <v>2.6668023622736379</v>
      </c>
      <c r="CR79">
        <f>IF(OR(ISNA($A79),$AC79&lt;100),NA(),IF($BR79=0,0,FLOOR((CP79-_xlfn.XLOOKUP(_xlfn.AGGREGATE(5,6,$BR$3:$BR2030),$BR$3:$BR$2000,CP$3:CP$2000,1,1))/_xlfn.XLOOKUP($BR79,$BR$3:$BR$2000,$BR$3:$BR$2000,1,1), 1)))</f>
        <v>8111</v>
      </c>
      <c r="CS79">
        <f t="shared" si="89"/>
        <v>5.2556227299639984</v>
      </c>
      <c r="CT79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19691</v>
      </c>
      <c r="CU79">
        <f>IF(OR(ISNA($A79),$AC79&lt;100),NA(),IF(CT79=100,0,($BR79*LOG(2)/LOG(CT79/100))))</f>
        <v>3.9362885097498714</v>
      </c>
      <c r="CV79">
        <f>IF(OR(ISNA($A79),$AC79&lt;100),NA(),IF($BR79=0,0,FLOOR((CT79-_xlfn.XLOOKUP(_xlfn.AGGREGATE(5,6,$BR$3:$BR2030),$BR$3:$BR$2000,CT$3:CT$2000,1,1))/_xlfn.XLOOKUP($BR79,$BR$3:$BR$2000,$BR$3:$BR$2000,1,1), 1)))</f>
        <v>652</v>
      </c>
      <c r="CW79">
        <f t="shared" si="90"/>
        <v>10.481957110369667</v>
      </c>
      <c r="CX79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879</v>
      </c>
      <c r="CY79">
        <f t="shared" si="56"/>
        <v>9.5667439610595828</v>
      </c>
      <c r="CZ79">
        <f>IF(OR(ISNA($A79),$AC79&lt;100),NA(),IF($BR79=0,0,FLOOR((CX79-_xlfn.XLOOKUP(_xlfn.AGGREGATE(5,6,$BR$3:$BR2030),$BR$3:$BR$2000,CX$3:CX$2000,1,1))/_xlfn.XLOOKUP($BR79,$BR$3:$BR$2000,$BR$3:$BR$2000,1,1), 1)))</f>
        <v>25</v>
      </c>
      <c r="DA79">
        <f t="shared" si="91"/>
        <v>17.058975789296646</v>
      </c>
      <c r="DB79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8799</v>
      </c>
      <c r="DC79">
        <f t="shared" si="57"/>
        <v>4.6444893675247059</v>
      </c>
      <c r="DD79">
        <f>IF(OR(ISNA($A79),$AC79&lt;100),NA(),IF($BR79=0,0,FLOOR((DB79-_xlfn.XLOOKUP(_xlfn.AGGREGATE(5,6,$BR$3:$BR2030),$BR$3:$BR$2000,DB$3:DB$2000,1,1))/_xlfn.XLOOKUP($BR79,$BR$3:$BR$2000,$BR$3:$BR$2000,1,1), 1)))</f>
        <v>289</v>
      </c>
      <c r="DE79">
        <f t="shared" si="92"/>
        <v>41.142263068289061</v>
      </c>
      <c r="DF79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41903</v>
      </c>
      <c r="DG79">
        <f t="shared" si="58"/>
        <v>3.4439571692347726</v>
      </c>
      <c r="DH79">
        <f>IF(OR(ISNA($A79),$AC79&lt;100),NA(),IF($BR79=0,0,FLOOR((DF79-_xlfn.XLOOKUP(_xlfn.AGGREGATE(5,6,$BR$3:$BR2030),$BR$3:$BR$2000,DF$3:DF$2000,1,1))/_xlfn.XLOOKUP($BR79,$BR$3:$BR$2000,$BR$3:$BR$2000,1,1), 1)))</f>
        <v>1392</v>
      </c>
      <c r="DI79">
        <f t="shared" si="93"/>
        <v>7.4244592245221215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  <mergeCell ref="CP1:CS1"/>
    <mergeCell ref="DF1:DI1"/>
    <mergeCell ref="DB1:DE1"/>
    <mergeCell ref="AH1:AK1"/>
    <mergeCell ref="BB1:BC1"/>
    <mergeCell ref="BD1:BE1"/>
    <mergeCell ref="CX1:DA1"/>
    <mergeCell ref="AN1:AU1"/>
    <mergeCell ref="Q1:S1"/>
    <mergeCell ref="AY1:AZ1"/>
    <mergeCell ref="T1:V1"/>
    <mergeCell ref="W1:Y1"/>
    <mergeCell ref="B1:D1"/>
    <mergeCell ref="E1:G1"/>
    <mergeCell ref="H1:J1"/>
    <mergeCell ref="K1:M1"/>
    <mergeCell ref="N1:P1"/>
    <mergeCell ref="AL1:AM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M74" activePane="bottomRight" state="frozen"/>
      <selection pane="bottomLeft" activeCell="A3" sqref="A3"/>
      <selection pane="topRight" activeCell="B1" sqref="B1"/>
      <selection pane="bottomRight" activeCell="Z81" sqref="Z81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>
        <v>43929</v>
      </c>
      <c r="B81">
        <f t="shared" si="8"/>
        <v>3836</v>
      </c>
      <c r="C81">
        <v>139422</v>
      </c>
      <c r="D81" s="3">
        <f>IF($A81="","",C81/(Configuration!$B$2/1000000))</f>
        <v>2309.8583279602535</v>
      </c>
      <c r="E81">
        <f t="shared" si="9"/>
        <v>3864</v>
      </c>
      <c r="F81">
        <v>112950</v>
      </c>
      <c r="G81" s="3">
        <f>IF($A81="","",F81/(Configuration!$B$3/1000000))</f>
        <v>1684.0865377447105</v>
      </c>
      <c r="H81">
        <f t="shared" si="10"/>
        <v>331</v>
      </c>
      <c r="I81">
        <v>5402</v>
      </c>
      <c r="J81" s="3">
        <f>IF($A81="","",I81/(Configuration!$B$4/1000000))</f>
        <v>927.73825759351701</v>
      </c>
      <c r="K81">
        <f t="shared" si="11"/>
        <v>32829</v>
      </c>
      <c r="L81">
        <v>429052</v>
      </c>
      <c r="M81" s="3">
        <f>IF($A81="","",L81/(Configuration!$B$5/1000000))</f>
        <v>1302.513657188965</v>
      </c>
      <c r="N81">
        <f t="shared" si="12"/>
        <v>1209</v>
      </c>
      <c r="O81">
        <v>23403</v>
      </c>
      <c r="P81" s="3">
        <f>IF($A81="","",O81/(Configuration!$B$6/1000000))</f>
        <v>2047.2547296456794</v>
      </c>
      <c r="Q81">
        <f t="shared" si="13"/>
        <v>142</v>
      </c>
      <c r="R81">
        <v>1623</v>
      </c>
      <c r="S81" s="3">
        <f>IF($A81="","",R81/(Configuration!$B$7/1000000))</f>
        <v>284.55712181779927</v>
      </c>
      <c r="T81">
        <f t="shared" si="14"/>
        <v>53</v>
      </c>
      <c r="U81">
        <v>10384</v>
      </c>
      <c r="V81" s="3">
        <f>IF($A81="","",U81/(Configuration!$B$8/1000000))</f>
        <v>200.53850691781565</v>
      </c>
      <c r="W81">
        <f t="shared" si="15"/>
        <v>14491</v>
      </c>
      <c r="X81">
        <v>69733</v>
      </c>
      <c r="Y81" s="3">
        <f>IF($A81="","",X81/(Configuration!$B$9/1000000))</f>
        <v>1103.68148435782</v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